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8" windowHeight="11028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"/>
  <c r="J321"/>
  <c r="J303"/>
  <c r="J302"/>
  <c r="J299"/>
  <c r="J293"/>
  <c r="J282"/>
  <c r="J272"/>
  <c r="J257"/>
  <c r="I244"/>
  <c r="G244"/>
  <c r="J244" s="1"/>
  <c r="J200"/>
  <c r="J191"/>
  <c r="J190"/>
  <c r="I189"/>
  <c r="H189"/>
  <c r="J172"/>
  <c r="J171"/>
  <c r="J170"/>
  <c r="I160"/>
  <c r="H160"/>
  <c r="J150"/>
  <c r="J142"/>
  <c r="J103"/>
  <c r="J86"/>
  <c r="J85"/>
  <c r="J83"/>
  <c r="J82"/>
  <c r="J71"/>
  <c r="J67"/>
  <c r="I49"/>
  <c r="H49"/>
  <c r="G49"/>
  <c r="F49"/>
  <c r="J47"/>
  <c r="J35"/>
  <c r="J27"/>
  <c r="J26"/>
  <c r="J25"/>
  <c r="J17"/>
  <c r="J16"/>
  <c r="J189" l="1"/>
  <c r="J9"/>
  <c r="B385" l="1"/>
  <c r="A385"/>
  <c r="L384"/>
  <c r="J384"/>
  <c r="I384"/>
  <c r="H384"/>
  <c r="G384"/>
  <c r="F384"/>
  <c r="B375"/>
  <c r="A375"/>
  <c r="L374"/>
  <c r="L385" s="1"/>
  <c r="J374"/>
  <c r="I374"/>
  <c r="H374"/>
  <c r="H385" s="1"/>
  <c r="G374"/>
  <c r="G385" s="1"/>
  <c r="F374"/>
  <c r="B366"/>
  <c r="A366"/>
  <c r="L365"/>
  <c r="J365"/>
  <c r="I365"/>
  <c r="H365"/>
  <c r="G365"/>
  <c r="F365"/>
  <c r="B356"/>
  <c r="A356"/>
  <c r="L355"/>
  <c r="J355"/>
  <c r="J366" s="1"/>
  <c r="I355"/>
  <c r="I366" s="1"/>
  <c r="H355"/>
  <c r="H366" s="1"/>
  <c r="G355"/>
  <c r="F355"/>
  <c r="B347"/>
  <c r="A347"/>
  <c r="L346"/>
  <c r="J346"/>
  <c r="I346"/>
  <c r="H346"/>
  <c r="G346"/>
  <c r="F346"/>
  <c r="B337"/>
  <c r="A337"/>
  <c r="L336"/>
  <c r="J336"/>
  <c r="J347" s="1"/>
  <c r="I336"/>
  <c r="H336"/>
  <c r="H347" s="1"/>
  <c r="G336"/>
  <c r="G347" s="1"/>
  <c r="F336"/>
  <c r="B328"/>
  <c r="A328"/>
  <c r="L327"/>
  <c r="J327"/>
  <c r="I327"/>
  <c r="H327"/>
  <c r="G327"/>
  <c r="F327"/>
  <c r="B318"/>
  <c r="A318"/>
  <c r="L317"/>
  <c r="J317"/>
  <c r="I317"/>
  <c r="I328" s="1"/>
  <c r="H317"/>
  <c r="G317"/>
  <c r="G328" s="1"/>
  <c r="F317"/>
  <c r="B309"/>
  <c r="A309"/>
  <c r="L308"/>
  <c r="J308"/>
  <c r="I308"/>
  <c r="H308"/>
  <c r="G308"/>
  <c r="F308"/>
  <c r="B299"/>
  <c r="A299"/>
  <c r="L298"/>
  <c r="J298"/>
  <c r="J309" s="1"/>
  <c r="I298"/>
  <c r="H298"/>
  <c r="H309" s="1"/>
  <c r="G298"/>
  <c r="G309" s="1"/>
  <c r="F298"/>
  <c r="B290"/>
  <c r="A290"/>
  <c r="L289"/>
  <c r="J289"/>
  <c r="I289"/>
  <c r="H289"/>
  <c r="G289"/>
  <c r="F289"/>
  <c r="B280"/>
  <c r="A280"/>
  <c r="L279"/>
  <c r="J279"/>
  <c r="I279"/>
  <c r="H279"/>
  <c r="G279"/>
  <c r="G290" s="1"/>
  <c r="F279"/>
  <c r="F290" s="1"/>
  <c r="B271"/>
  <c r="A271"/>
  <c r="L270"/>
  <c r="J270"/>
  <c r="I270"/>
  <c r="H270"/>
  <c r="G270"/>
  <c r="F270"/>
  <c r="B261"/>
  <c r="A261"/>
  <c r="L260"/>
  <c r="J260"/>
  <c r="I260"/>
  <c r="I271" s="1"/>
  <c r="H260"/>
  <c r="G260"/>
  <c r="G271" s="1"/>
  <c r="F260"/>
  <c r="B252"/>
  <c r="A252"/>
  <c r="L251"/>
  <c r="J251"/>
  <c r="I251"/>
  <c r="H251"/>
  <c r="G251"/>
  <c r="F251"/>
  <c r="B242"/>
  <c r="A242"/>
  <c r="L241"/>
  <c r="J241"/>
  <c r="I241"/>
  <c r="H241"/>
  <c r="H252" s="1"/>
  <c r="G241"/>
  <c r="G252" s="1"/>
  <c r="F241"/>
  <c r="B233"/>
  <c r="A233"/>
  <c r="L232"/>
  <c r="J232"/>
  <c r="I232"/>
  <c r="H232"/>
  <c r="G232"/>
  <c r="F232"/>
  <c r="B223"/>
  <c r="A223"/>
  <c r="L222"/>
  <c r="J222"/>
  <c r="I222"/>
  <c r="I233" s="1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G214" s="1"/>
  <c r="F203"/>
  <c r="L841"/>
  <c r="J841"/>
  <c r="I841"/>
  <c r="H841"/>
  <c r="G841"/>
  <c r="F841"/>
  <c r="J385" l="1"/>
  <c r="F385"/>
  <c r="G366"/>
  <c r="I309"/>
  <c r="F271"/>
  <c r="I385"/>
  <c r="F366"/>
  <c r="L366"/>
  <c r="F347"/>
  <c r="I347"/>
  <c r="L347"/>
  <c r="F328"/>
  <c r="H328"/>
  <c r="J328"/>
  <c r="L328"/>
  <c r="F309"/>
  <c r="L309"/>
  <c r="H290"/>
  <c r="I290"/>
  <c r="J290"/>
  <c r="L290"/>
  <c r="H271"/>
  <c r="J271"/>
  <c r="L271"/>
  <c r="I252"/>
  <c r="L252"/>
  <c r="F252"/>
  <c r="J252"/>
  <c r="L233"/>
  <c r="H233"/>
  <c r="J233"/>
  <c r="G233"/>
  <c r="H214"/>
  <c r="J214"/>
  <c r="F214"/>
  <c r="I214"/>
  <c r="L214"/>
  <c r="F233"/>
  <c r="L194"/>
  <c r="L184"/>
  <c r="L175"/>
  <c r="L165"/>
  <c r="L156"/>
  <c r="L146"/>
  <c r="L137"/>
  <c r="L127"/>
  <c r="L118"/>
  <c r="L108"/>
  <c r="L99"/>
  <c r="L89"/>
  <c r="L80"/>
  <c r="L70"/>
  <c r="L81" s="1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L43"/>
  <c r="G43"/>
  <c r="H119"/>
  <c r="G176"/>
  <c r="G195"/>
  <c r="L157"/>
  <c r="I176"/>
  <c r="H176"/>
  <c r="G157"/>
  <c r="G138"/>
  <c r="G119"/>
  <c r="F81"/>
  <c r="F62"/>
  <c r="L195"/>
  <c r="I195"/>
  <c r="J195"/>
  <c r="L176"/>
  <c r="J176"/>
  <c r="H157"/>
  <c r="J157"/>
  <c r="I157"/>
  <c r="I138"/>
  <c r="J138"/>
  <c r="L138"/>
  <c r="H138"/>
  <c r="L119"/>
  <c r="I119"/>
  <c r="I100"/>
  <c r="H100"/>
  <c r="L100"/>
  <c r="J81"/>
  <c r="H62"/>
  <c r="J62"/>
  <c r="L62"/>
  <c r="I62"/>
  <c r="I43"/>
  <c r="H43"/>
  <c r="J43"/>
  <c r="L24"/>
  <c r="F100"/>
  <c r="G81"/>
  <c r="H81"/>
  <c r="I81"/>
  <c r="G62"/>
  <c r="F43"/>
  <c r="F119"/>
  <c r="F138"/>
  <c r="F157"/>
  <c r="F176"/>
  <c r="F195"/>
  <c r="I24"/>
  <c r="F24"/>
  <c r="J24"/>
  <c r="H24"/>
  <c r="G24"/>
  <c r="G386" l="1"/>
  <c r="I386"/>
  <c r="F386"/>
  <c r="J386"/>
  <c r="L386"/>
  <c r="H386"/>
</calcChain>
</file>

<file path=xl/sharedStrings.xml><?xml version="1.0" encoding="utf-8"?>
<sst xmlns="http://schemas.openxmlformats.org/spreadsheetml/2006/main" count="740" uniqueCount="172">
  <si>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</si>
  <si>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</si>
  <si>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</si>
  <si>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</si>
  <si>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</si>
  <si>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</si>
  <si>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</si>
  <si>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</si>
  <si>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</si>
  <si>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</si>
  <si>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</si>
  <si>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</si>
  <si>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</si>
  <si>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</si>
  <si>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</si>
  <si>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</si>
  <si>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</si>
  <si>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</si>
  <si>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</si>
  <si>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</si>
  <si>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</si>
  <si>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</si>
  <si>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</si>
  <si>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</si>
  <si>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</si>
  <si>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</si>
  <si>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</si>
  <si>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</si>
  <si>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</si>
  <si>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</si>
  <si>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</si>
  <si>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</si>
  <si>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</si>
  <si>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</si>
  <si>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</si>
  <si>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</si>
  <si>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</si>
  <si>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</si>
  <si>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</si>
  <si>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</si>
  <si>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пшеничный</t>
  </si>
  <si>
    <t>Фрукт по сезону (банан)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</si>
  <si>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</si>
  <si>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</si>
  <si>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</si>
  <si>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</si>
  <si>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</si>
  <si>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Чай с сахаром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</si>
  <si>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</si>
  <si>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</si>
  <si>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</si>
  <si>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</si>
  <si>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</si>
  <si>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382/М</t>
  </si>
  <si>
    <t>173/М</t>
  </si>
  <si>
    <t>Чай с сахаром и лимоном</t>
  </si>
  <si>
    <t>279/М</t>
  </si>
  <si>
    <t>171/М</t>
  </si>
  <si>
    <t>Яйцо вареное</t>
  </si>
  <si>
    <t>209/М</t>
  </si>
  <si>
    <t>Соус «Болоньезе»</t>
  </si>
  <si>
    <t>Макароны отварные</t>
  </si>
  <si>
    <t>202/М</t>
  </si>
  <si>
    <t>274/К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</si>
  <si>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</si>
  <si>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</si>
  <si>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</si>
  <si>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</si>
  <si>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</si>
  <si>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</si>
  <si>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</si>
  <si>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</si>
  <si>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</si>
  <si>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Картофельное пюре с маслом сливочным (150/5)</t>
  </si>
  <si>
    <t>232/М</t>
  </si>
  <si>
    <t>128/М</t>
  </si>
  <si>
    <t>Шницель из говядины и мяса птицы</t>
  </si>
  <si>
    <t>Каша гречневая рассыпчатая с маслом сливочным (150/5)</t>
  </si>
  <si>
    <t>268/М</t>
  </si>
  <si>
    <t>Булгур с овощами</t>
  </si>
  <si>
    <t>Фишбол</t>
  </si>
  <si>
    <t>Винегрет овощной</t>
  </si>
  <si>
    <t>67/М</t>
  </si>
  <si>
    <t>Борщ из капусты с картофелем и сметаной, 200/5</t>
  </si>
  <si>
    <t>82/М</t>
  </si>
  <si>
    <t>Каша гречневая по-купечески</t>
  </si>
  <si>
    <t>Компот из свежих яблок</t>
  </si>
  <si>
    <t>342/М</t>
  </si>
  <si>
    <t>Хлеб ржано-пшеничный</t>
  </si>
  <si>
    <t>Салат из белокочанной капусты</t>
  </si>
  <si>
    <t>45/М</t>
  </si>
  <si>
    <t>Суп картофельный с рисом со сметаной, 200/5</t>
  </si>
  <si>
    <t>101/М</t>
  </si>
  <si>
    <t>Куры запеченные</t>
  </si>
  <si>
    <t>293/М</t>
  </si>
  <si>
    <t>Макароны отварные с соусом томатным (150/30)</t>
  </si>
  <si>
    <t>Компот из сухофруктов</t>
  </si>
  <si>
    <t>349/М</t>
  </si>
  <si>
    <t>Салат «Осенний»</t>
  </si>
  <si>
    <t>99/К</t>
  </si>
  <si>
    <t>Суп картофельный с бобовыми (фасолью)</t>
  </si>
  <si>
    <t>102М</t>
  </si>
  <si>
    <t>Плов с курицей</t>
  </si>
  <si>
    <t>Компот из вишни</t>
  </si>
  <si>
    <t>Икра свекольная</t>
  </si>
  <si>
    <t>75М</t>
  </si>
  <si>
    <t>Суп картофельный с бобовыми (горохом)</t>
  </si>
  <si>
    <t>102/М</t>
  </si>
  <si>
    <t>Салат картофельный с морковью и зеленым горошком</t>
  </si>
  <si>
    <t>Картофель по- деревенски</t>
  </si>
  <si>
    <t>Салат витаминный /2 вариант/</t>
  </si>
  <si>
    <t>49/М</t>
  </si>
  <si>
    <t>Щи из капусты с картофелем и сметаной, 200/5</t>
  </si>
  <si>
    <t>88/М</t>
  </si>
  <si>
    <t>Салат из белокочанной капусты с кукурузой</t>
  </si>
  <si>
    <t>23/М</t>
  </si>
  <si>
    <t>Наггетсы из курицы</t>
  </si>
  <si>
    <t>62/К</t>
  </si>
  <si>
    <t>Суп картофельный с макаронными изделиями</t>
  </si>
  <si>
    <t>103/М</t>
  </si>
  <si>
    <t>Суп картофельный с рисом со сметаной</t>
  </si>
  <si>
    <t>Булгур с говядиной и овощами</t>
  </si>
  <si>
    <t>Салат из свеклы с сыром из твердых сортов</t>
  </si>
  <si>
    <t>50/М</t>
  </si>
  <si>
    <t>Картофель, тушеный с луком  и морковью</t>
  </si>
  <si>
    <t>Компот из яблок и вишни</t>
  </si>
  <si>
    <t>Пельмени мясные отварные с маслом сливочным, 200/5</t>
  </si>
  <si>
    <t>392/М</t>
  </si>
  <si>
    <t xml:space="preserve">Масло шоколадное сливочное </t>
  </si>
  <si>
    <t>Каша вязкая молочная из рисовой крупы</t>
  </si>
  <si>
    <t>150/5</t>
  </si>
  <si>
    <t>174/М</t>
  </si>
  <si>
    <t>Творожок</t>
  </si>
  <si>
    <t>Фрукт по сезону (груши)</t>
  </si>
  <si>
    <t>Салат из моркови</t>
  </si>
  <si>
    <t>62К</t>
  </si>
  <si>
    <t>Фрукт по сезону (яблоко)</t>
  </si>
  <si>
    <t xml:space="preserve">Вареники с картофелем и маслом сливочным </t>
  </si>
  <si>
    <t>Салат из свежих помидоров и огурцов</t>
  </si>
  <si>
    <t>21М</t>
  </si>
  <si>
    <t>291/М</t>
  </si>
  <si>
    <t xml:space="preserve">Котлеты  куриные с сыром                      </t>
  </si>
  <si>
    <t>Булгур отварной с маслом сливочным</t>
  </si>
  <si>
    <t>Каша вязкая молочная из гречневой крупы</t>
  </si>
  <si>
    <t>Салат «Светофор»</t>
  </si>
  <si>
    <t>Рыба запеченная (минтай)</t>
  </si>
  <si>
    <t>Сыр полутвердый</t>
  </si>
  <si>
    <t xml:space="preserve">Сосиски  отварные </t>
  </si>
  <si>
    <t>Сосиски  отварные</t>
  </si>
  <si>
    <t>Овощи тушеные</t>
  </si>
  <si>
    <t xml:space="preserve">Макароны отварные с маслом сливочным </t>
  </si>
  <si>
    <t xml:space="preserve">Подгарнировка из свежих огурцов </t>
  </si>
  <si>
    <t xml:space="preserve">Суп картофельный с курицей </t>
  </si>
  <si>
    <t>Каша гречневая по-купечески с курицей</t>
  </si>
  <si>
    <t>Запеканка из творога с соусом вишневым , 130/30</t>
  </si>
  <si>
    <t>Панкейки</t>
  </si>
  <si>
    <t xml:space="preserve">Тефтели из курицы и тыквы </t>
  </si>
  <si>
    <t xml:space="preserve">Тефтели из говядины </t>
  </si>
  <si>
    <t>Тефтели из говядины с соусом красным</t>
  </si>
  <si>
    <t>90/30</t>
  </si>
  <si>
    <t xml:space="preserve">Каша гречневая рассыпчатая </t>
  </si>
  <si>
    <t>Икра кабачковая</t>
  </si>
  <si>
    <t>Омлет с сыром</t>
  </si>
  <si>
    <t>211/М</t>
  </si>
  <si>
    <t xml:space="preserve">Рыба запеченная </t>
  </si>
  <si>
    <t>Щи из свежей капусты со сметаной</t>
  </si>
  <si>
    <t>Салат из картофеля , кукурузы , моркови и соленых огурцов</t>
  </si>
  <si>
    <t xml:space="preserve">Биточки из говядины </t>
  </si>
  <si>
    <t>Пирог осетинский с картофелем и сыром</t>
  </si>
  <si>
    <t>Салат из свежих огурцов</t>
  </si>
  <si>
    <t>20/М</t>
  </si>
  <si>
    <t>МБОУ СОШ№30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</si>
</sst>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333333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5" fillId="0" borderId="0" applyBorder="0" applyProtection="0">
      <alignment horizontal="left" vertical="top"/>
    </xf>
    <xf numFmtId="0" fontId="17" fillId="0" borderId="0" applyBorder="0" applyProtection="0"/>
    <xf numFmtId="0" fontId="17" fillId="0" borderId="0" applyBorder="0" applyProtection="0"/>
  </cellStyleXfs>
  <cellXfs count="1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3" fillId="2" borderId="2" xfId="1" applyFont="1" applyFill="1" applyBorder="1" applyAlignment="1">
      <alignment vertical="top" wrapText="1"/>
    </xf>
    <xf numFmtId="1" fontId="2" fillId="0" borderId="10" xfId="0" applyNumberFormat="1" applyFont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3" fillId="2" borderId="2" xfId="1" applyNumberFormat="1" applyFont="1" applyFill="1" applyBorder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4" xfId="1" applyFont="1" applyFill="1" applyBorder="1" applyAlignment="1" applyProtection="1">
      <alignment horizontal="left" vertical="center" wrapText="1"/>
    </xf>
    <xf numFmtId="1" fontId="16" fillId="0" borderId="24" xfId="1" applyNumberFormat="1" applyFont="1" applyBorder="1" applyAlignment="1" applyProtection="1">
      <alignment horizontal="center" vertical="center" wrapText="1"/>
    </xf>
    <xf numFmtId="2" fontId="16" fillId="0" borderId="24" xfId="1" applyNumberFormat="1" applyFont="1" applyBorder="1" applyAlignment="1" applyProtection="1">
      <alignment horizontal="center" vertical="center" wrapText="1"/>
    </xf>
    <xf numFmtId="0" fontId="16" fillId="0" borderId="24" xfId="1" applyFont="1" applyBorder="1" applyAlignment="1" applyProtection="1">
      <alignment horizontal="left" vertical="center" wrapText="1"/>
    </xf>
    <xf numFmtId="1" fontId="16" fillId="0" borderId="24" xfId="1" applyNumberFormat="1" applyFont="1" applyBorder="1" applyAlignment="1" applyProtection="1">
      <alignment horizontal="center" vertical="center"/>
    </xf>
    <xf numFmtId="2" fontId="16" fillId="0" borderId="24" xfId="1" applyNumberFormat="1" applyFont="1" applyBorder="1" applyAlignment="1" applyProtection="1">
      <alignment horizontal="center" vertical="center"/>
    </xf>
    <xf numFmtId="164" fontId="16" fillId="0" borderId="24" xfId="1" applyNumberFormat="1" applyFont="1" applyBorder="1" applyAlignment="1" applyProtection="1">
      <alignment horizontal="center" vertical="center"/>
    </xf>
    <xf numFmtId="164" fontId="16" fillId="0" borderId="24" xfId="1" applyNumberFormat="1" applyFont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left" vertical="center" wrapText="1"/>
    </xf>
    <xf numFmtId="1" fontId="12" fillId="4" borderId="2" xfId="2" applyNumberFormat="1" applyFont="1" applyFill="1" applyBorder="1" applyAlignment="1" applyProtection="1">
      <alignment horizontal="center" vertical="center"/>
    </xf>
    <xf numFmtId="2" fontId="12" fillId="4" borderId="2" xfId="2" applyNumberFormat="1" applyFont="1" applyFill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left" vertical="center" wrapText="1"/>
    </xf>
    <xf numFmtId="1" fontId="12" fillId="0" borderId="2" xfId="2" applyNumberFormat="1" applyFont="1" applyBorder="1" applyAlignment="1" applyProtection="1">
      <alignment horizontal="center" vertical="center"/>
    </xf>
    <xf numFmtId="2" fontId="12" fillId="0" borderId="2" xfId="2" applyNumberFormat="1" applyFont="1" applyBorder="1" applyAlignment="1" applyProtection="1">
      <alignment horizontal="center" vertical="center"/>
    </xf>
    <xf numFmtId="164" fontId="12" fillId="0" borderId="2" xfId="2" applyNumberFormat="1" applyFont="1" applyBorder="1" applyAlignment="1" applyProtection="1">
      <alignment horizontal="center" vertical="center"/>
    </xf>
    <xf numFmtId="2" fontId="12" fillId="0" borderId="2" xfId="1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4" borderId="2" xfId="1" applyFont="1" applyFill="1" applyBorder="1" applyAlignment="1" applyProtection="1">
      <alignment horizontal="left" vertical="center" wrapText="1"/>
    </xf>
    <xf numFmtId="1" fontId="12" fillId="0" borderId="2" xfId="1" applyNumberFormat="1" applyFont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4" xfId="1" applyFont="1" applyBorder="1" applyAlignment="1" applyProtection="1">
      <alignment horizontal="center" vertical="center" wrapText="1"/>
    </xf>
    <xf numFmtId="2" fontId="12" fillId="0" borderId="2" xfId="1" applyNumberFormat="1" applyFont="1" applyBorder="1" applyAlignment="1" applyProtection="1">
      <alignment horizontal="center" vertical="center" wrapText="1"/>
    </xf>
    <xf numFmtId="1" fontId="12" fillId="0" borderId="2" xfId="3" applyNumberFormat="1" applyFont="1" applyBorder="1" applyAlignment="1" applyProtection="1">
      <alignment horizontal="center" vertical="center"/>
    </xf>
    <xf numFmtId="2" fontId="12" fillId="0" borderId="2" xfId="3" applyNumberFormat="1" applyFont="1" applyBorder="1" applyAlignment="1" applyProtection="1">
      <alignment horizontal="center" vertical="center"/>
    </xf>
    <xf numFmtId="0" fontId="18" fillId="0" borderId="24" xfId="1" applyFont="1" applyBorder="1" applyAlignment="1" applyProtection="1">
      <alignment horizontal="left" vertical="center" wrapText="1"/>
    </xf>
    <xf numFmtId="1" fontId="18" fillId="0" borderId="24" xfId="1" applyNumberFormat="1" applyFont="1" applyBorder="1" applyAlignment="1" applyProtection="1">
      <alignment horizontal="center" vertical="center" wrapText="1"/>
    </xf>
    <xf numFmtId="2" fontId="18" fillId="0" borderId="24" xfId="1" applyNumberFormat="1" applyFont="1" applyBorder="1" applyAlignment="1" applyProtection="1">
      <alignment horizontal="center" vertical="center" wrapText="1"/>
    </xf>
    <xf numFmtId="0" fontId="0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4" borderId="24" xfId="3" applyFont="1" applyFill="1" applyBorder="1" applyAlignment="1" applyProtection="1">
      <alignment vertical="center" wrapText="1"/>
    </xf>
    <xf numFmtId="0" fontId="16" fillId="4" borderId="24" xfId="1" applyFont="1" applyFill="1" applyBorder="1" applyAlignment="1" applyProtection="1">
      <alignment horizontal="left" vertical="top" wrapText="1"/>
    </xf>
    <xf numFmtId="1" fontId="16" fillId="0" borderId="24" xfId="1" applyNumberFormat="1" applyFont="1" applyBorder="1" applyAlignment="1" applyProtection="1">
      <alignment horizontal="center" vertical="top" wrapText="1"/>
    </xf>
    <xf numFmtId="164" fontId="16" fillId="0" borderId="24" xfId="2" applyNumberFormat="1" applyFont="1" applyBorder="1" applyAlignment="1" applyProtection="1">
      <alignment horizontal="center" vertical="center"/>
    </xf>
    <xf numFmtId="2" fontId="16" fillId="0" borderId="24" xfId="2" applyNumberFormat="1" applyFont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2" fontId="12" fillId="0" borderId="2" xfId="0" applyNumberFormat="1" applyFont="1" applyBorder="1" applyAlignment="1">
      <alignment horizontal="center" vertical="center"/>
    </xf>
    <xf numFmtId="0" fontId="12" fillId="4" borderId="2" xfId="3" applyFont="1" applyFill="1" applyBorder="1" applyAlignment="1" applyProtection="1">
      <alignment vertical="center" wrapText="1"/>
    </xf>
    <xf numFmtId="1" fontId="12" fillId="0" borderId="2" xfId="1" applyNumberFormat="1" applyFont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left" vertical="top" wrapText="1"/>
    </xf>
    <xf numFmtId="1" fontId="12" fillId="0" borderId="2" xfId="1" applyNumberFormat="1" applyFont="1" applyBorder="1" applyAlignment="1" applyProtection="1">
      <alignment horizontal="center" vertical="top" wrapText="1"/>
    </xf>
    <xf numFmtId="0" fontId="19" fillId="0" borderId="2" xfId="1" applyFont="1" applyBorder="1" applyAlignment="1" applyProtection="1">
      <alignment vertical="top" wrapText="1"/>
    </xf>
    <xf numFmtId="1" fontId="19" fillId="0" borderId="2" xfId="1" applyNumberFormat="1" applyFont="1" applyBorder="1" applyAlignment="1" applyProtection="1">
      <alignment horizontal="center" vertical="top" wrapText="1"/>
    </xf>
    <xf numFmtId="2" fontId="19" fillId="0" borderId="2" xfId="1" applyNumberFormat="1" applyFont="1" applyBorder="1" applyAlignment="1" applyProtection="1">
      <alignment horizontal="center" vertical="top" wrapText="1"/>
    </xf>
    <xf numFmtId="164" fontId="19" fillId="0" borderId="2" xfId="1" applyNumberFormat="1" applyFont="1" applyBorder="1" applyAlignment="1" applyProtection="1">
      <alignment horizontal="center" vertical="top" wrapText="1"/>
    </xf>
    <xf numFmtId="0" fontId="16" fillId="0" borderId="24" xfId="0" applyFont="1" applyBorder="1" applyAlignment="1">
      <alignment vertical="top" wrapText="1"/>
    </xf>
    <xf numFmtId="1" fontId="16" fillId="0" borderId="24" xfId="0" applyNumberFormat="1" applyFont="1" applyBorder="1" applyAlignment="1">
      <alignment horizontal="center" vertical="top" wrapText="1"/>
    </xf>
    <xf numFmtId="2" fontId="20" fillId="0" borderId="2" xfId="0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 applyProtection="1">
      <alignment horizontal="center" vertical="center" wrapText="1"/>
    </xf>
    <xf numFmtId="2" fontId="12" fillId="0" borderId="2" xfId="3" applyNumberFormat="1" applyFont="1" applyBorder="1" applyAlignment="1" applyProtection="1">
      <alignment horizontal="center" vertical="center" wrapText="1"/>
    </xf>
    <xf numFmtId="1" fontId="12" fillId="0" borderId="2" xfId="2" applyNumberFormat="1" applyFont="1" applyBorder="1" applyAlignment="1" applyProtection="1">
      <alignment horizontal="center" vertical="center" wrapText="1"/>
    </xf>
    <xf numFmtId="0" fontId="16" fillId="0" borderId="24" xfId="4" applyFont="1" applyBorder="1" applyAlignment="1" applyProtection="1">
      <alignment vertical="center" wrapText="1"/>
    </xf>
    <xf numFmtId="1" fontId="16" fillId="0" borderId="24" xfId="4" applyNumberFormat="1" applyFont="1" applyBorder="1" applyAlignment="1" applyProtection="1">
      <alignment horizontal="center" vertical="center"/>
    </xf>
    <xf numFmtId="2" fontId="16" fillId="0" borderId="24" xfId="4" applyNumberFormat="1" applyFont="1" applyBorder="1" applyAlignment="1" applyProtection="1">
      <alignment horizontal="center" vertical="center"/>
    </xf>
    <xf numFmtId="0" fontId="12" fillId="0" borderId="2" xfId="4" applyFont="1" applyBorder="1" applyAlignment="1" applyProtection="1">
      <alignment vertical="center" wrapText="1"/>
    </xf>
    <xf numFmtId="1" fontId="12" fillId="0" borderId="2" xfId="4" applyNumberFormat="1" applyFont="1" applyBorder="1" applyAlignment="1" applyProtection="1">
      <alignment horizontal="center" vertical="center"/>
    </xf>
    <xf numFmtId="2" fontId="12" fillId="0" borderId="2" xfId="4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1" fontId="16" fillId="0" borderId="24" xfId="4" applyNumberFormat="1" applyFont="1" applyBorder="1" applyAlignment="1" applyProtection="1">
      <alignment horizontal="center" vertical="center" wrapText="1"/>
    </xf>
    <xf numFmtId="2" fontId="16" fillId="0" borderId="24" xfId="4" applyNumberFormat="1" applyFont="1" applyBorder="1" applyAlignment="1" applyProtection="1">
      <alignment horizontal="center" vertical="center" wrapText="1"/>
    </xf>
    <xf numFmtId="2" fontId="12" fillId="4" borderId="2" xfId="1" applyNumberFormat="1" applyFont="1" applyFill="1" applyBorder="1" applyAlignment="1" applyProtection="1">
      <alignment horizontal="center" vertical="center"/>
    </xf>
    <xf numFmtId="0" fontId="16" fillId="0" borderId="24" xfId="0" applyFont="1" applyBorder="1" applyAlignment="1">
      <alignment vertical="center" wrapText="1"/>
    </xf>
    <xf numFmtId="1" fontId="16" fillId="0" borderId="24" xfId="0" applyNumberFormat="1" applyFont="1" applyBorder="1" applyAlignment="1">
      <alignment horizontal="center" vertical="center" wrapText="1"/>
    </xf>
    <xf numFmtId="164" fontId="16" fillId="0" borderId="24" xfId="0" applyNumberFormat="1" applyFont="1" applyBorder="1" applyAlignment="1">
      <alignment horizontal="center" vertical="center" wrapText="1"/>
    </xf>
    <xf numFmtId="2" fontId="16" fillId="0" borderId="24" xfId="0" applyNumberFormat="1" applyFont="1" applyBorder="1" applyAlignment="1">
      <alignment horizontal="center" vertical="center" wrapText="1"/>
    </xf>
    <xf numFmtId="1" fontId="16" fillId="0" borderId="24" xfId="2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2" xfId="2" applyFont="1" applyBorder="1" applyAlignment="1" applyProtection="1">
      <alignment horizontal="left" vertical="top" wrapText="1"/>
    </xf>
    <xf numFmtId="0" fontId="16" fillId="4" borderId="24" xfId="2" applyFont="1" applyFill="1" applyBorder="1" applyAlignment="1" applyProtection="1">
      <alignment horizontal="left" vertical="center" wrapText="1"/>
    </xf>
    <xf numFmtId="1" fontId="16" fillId="0" borderId="24" xfId="2" applyNumberFormat="1" applyFont="1" applyBorder="1" applyAlignment="1" applyProtection="1">
      <alignment horizontal="center" vertical="center"/>
    </xf>
    <xf numFmtId="0" fontId="14" fillId="0" borderId="2" xfId="2" applyFont="1" applyBorder="1" applyAlignment="1">
      <alignment vertical="top" wrapText="1"/>
    </xf>
    <xf numFmtId="1" fontId="14" fillId="0" borderId="2" xfId="2" applyNumberFormat="1" applyFont="1" applyBorder="1" applyAlignment="1">
      <alignment horizontal="center" vertical="center"/>
    </xf>
    <xf numFmtId="164" fontId="14" fillId="0" borderId="2" xfId="2" applyNumberFormat="1" applyFont="1" applyBorder="1" applyAlignment="1">
      <alignment horizontal="center" vertical="center"/>
    </xf>
    <xf numFmtId="2" fontId="14" fillId="0" borderId="2" xfId="2" applyNumberFormat="1" applyFont="1" applyBorder="1" applyAlignment="1">
      <alignment horizontal="center" vertical="center"/>
    </xf>
    <xf numFmtId="0" fontId="16" fillId="0" borderId="24" xfId="3" applyFont="1" applyBorder="1" applyAlignment="1" applyProtection="1">
      <alignment vertical="top" wrapText="1"/>
    </xf>
    <xf numFmtId="1" fontId="16" fillId="0" borderId="24" xfId="3" applyNumberFormat="1" applyFont="1" applyBorder="1" applyAlignment="1" applyProtection="1">
      <alignment horizontal="center" vertical="top" wrapText="1"/>
    </xf>
    <xf numFmtId="2" fontId="16" fillId="0" borderId="24" xfId="3" applyNumberFormat="1" applyFont="1" applyBorder="1" applyAlignment="1" applyProtection="1">
      <alignment horizontal="center" vertical="top" wrapText="1"/>
    </xf>
    <xf numFmtId="1" fontId="16" fillId="0" borderId="24" xfId="4" applyNumberFormat="1" applyFont="1" applyBorder="1" applyAlignment="1" applyProtection="1">
      <alignment horizontal="center" vertical="top" wrapText="1"/>
    </xf>
    <xf numFmtId="2" fontId="16" fillId="0" borderId="24" xfId="4" applyNumberFormat="1" applyFont="1" applyBorder="1" applyAlignment="1" applyProtection="1">
      <alignment horizontal="center" vertical="top" wrapText="1"/>
    </xf>
    <xf numFmtId="164" fontId="12" fillId="0" borderId="2" xfId="3" applyNumberFormat="1" applyFont="1" applyBorder="1" applyAlignment="1" applyProtection="1">
      <alignment horizontal="center" vertical="center"/>
    </xf>
    <xf numFmtId="1" fontId="16" fillId="0" borderId="24" xfId="3" applyNumberFormat="1" applyFont="1" applyBorder="1" applyAlignment="1" applyProtection="1">
      <alignment horizontal="center" vertical="center" wrapText="1"/>
    </xf>
    <xf numFmtId="0" fontId="16" fillId="0" borderId="24" xfId="2" applyFont="1" applyBorder="1" applyAlignment="1" applyProtection="1">
      <alignment horizontal="left" vertical="center" wrapText="1"/>
    </xf>
    <xf numFmtId="1" fontId="16" fillId="0" borderId="24" xfId="3" applyNumberFormat="1" applyFont="1" applyBorder="1" applyAlignment="1" applyProtection="1">
      <alignment horizontal="center" vertical="center"/>
    </xf>
    <xf numFmtId="2" fontId="16" fillId="0" borderId="24" xfId="3" applyNumberFormat="1" applyFont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alignment horizontal="center" vertical="center" wrapText="1"/>
    </xf>
    <xf numFmtId="2" fontId="16" fillId="0" borderId="24" xfId="3" applyNumberFormat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left" vertical="top" wrapText="1"/>
    </xf>
    <xf numFmtId="1" fontId="12" fillId="0" borderId="2" xfId="1" applyNumberFormat="1" applyFont="1" applyBorder="1" applyAlignment="1" applyProtection="1">
      <alignment horizontal="center" vertical="top"/>
    </xf>
    <xf numFmtId="2" fontId="12" fillId="0" borderId="2" xfId="1" applyNumberFormat="1" applyFont="1" applyBorder="1" applyAlignment="1" applyProtection="1">
      <alignment horizontal="center" vertical="top"/>
    </xf>
    <xf numFmtId="1" fontId="12" fillId="0" borderId="2" xfId="4" applyNumberFormat="1" applyFont="1" applyBorder="1" applyAlignment="1" applyProtection="1">
      <alignment horizontal="center" vertical="top" wrapText="1"/>
    </xf>
    <xf numFmtId="2" fontId="12" fillId="0" borderId="2" xfId="4" applyNumberFormat="1" applyFont="1" applyBorder="1" applyAlignment="1" applyProtection="1">
      <alignment horizontal="center" vertical="top" wrapText="1"/>
    </xf>
    <xf numFmtId="0" fontId="0" fillId="5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vertical="top" wrapText="1"/>
      <protection locked="0"/>
    </xf>
  </cellXfs>
  <cellStyles count="5">
    <cellStyle name="Обычный" xfId="0" builtinId="0"/>
    <cellStyle name="Обычный 12" xfId="2"/>
    <cellStyle name="Обычный 2" xfId="1"/>
    <cellStyle name="Обычный_Лист1" xfId="4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68" t="s">
        <v>171</v>
      </c>
      <c r="D1" s="169"/>
      <c r="E1" s="169"/>
      <c r="F1" s="12" t="s">
        <v>16</v>
      </c>
      <c r="G1" s="2" t="s">
        <v>17</v>
      </c>
      <c r="H1" s="172" t="s">
        <v>43</v>
      </c>
      <c r="I1" s="173"/>
      <c r="J1" s="173"/>
      <c r="K1" s="174"/>
    </row>
    <row r="2" spans="1:12" ht="17.399999999999999">
      <c r="A2" s="35" t="s">
        <v>6</v>
      </c>
      <c r="C2" s="2"/>
      <c r="G2" s="2" t="s">
        <v>18</v>
      </c>
      <c r="H2" s="170" t="s">
        <v>42</v>
      </c>
      <c r="I2" s="170"/>
      <c r="J2" s="170"/>
      <c r="K2" s="1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ht="13.8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/>
      <c r="E6" s="69" t="s">
        <v>128</v>
      </c>
      <c r="F6" s="70">
        <v>10</v>
      </c>
      <c r="G6" s="71">
        <v>0.12</v>
      </c>
      <c r="H6" s="71">
        <v>6.2</v>
      </c>
      <c r="I6" s="71">
        <v>1.96</v>
      </c>
      <c r="J6" s="71">
        <v>66.400000000000006</v>
      </c>
      <c r="K6" s="70" t="s">
        <v>50</v>
      </c>
      <c r="L6" s="40">
        <v>99</v>
      </c>
    </row>
    <row r="7" spans="1:12" ht="14.4">
      <c r="A7" s="23"/>
      <c r="B7" s="15"/>
      <c r="C7" s="11"/>
      <c r="D7" s="5" t="s">
        <v>21</v>
      </c>
      <c r="E7" s="72" t="s">
        <v>129</v>
      </c>
      <c r="F7" s="73">
        <v>155</v>
      </c>
      <c r="G7" s="74">
        <v>4.8600000000000003</v>
      </c>
      <c r="H7" s="74">
        <v>7.54</v>
      </c>
      <c r="I7" s="74">
        <v>35.85</v>
      </c>
      <c r="J7" s="74">
        <v>219.5</v>
      </c>
      <c r="K7" s="74" t="s">
        <v>131</v>
      </c>
      <c r="L7" s="42"/>
    </row>
    <row r="8" spans="1:12" ht="14.4">
      <c r="A8" s="23"/>
      <c r="B8" s="15"/>
      <c r="C8" s="11"/>
      <c r="D8" s="7" t="s">
        <v>22</v>
      </c>
      <c r="E8" s="72" t="s">
        <v>55</v>
      </c>
      <c r="F8" s="70">
        <v>200</v>
      </c>
      <c r="G8" s="71">
        <v>0.06</v>
      </c>
      <c r="H8" s="71">
        <v>0.01</v>
      </c>
      <c r="I8" s="71">
        <v>11.19</v>
      </c>
      <c r="J8" s="71">
        <v>46.28</v>
      </c>
      <c r="K8" s="70" t="s">
        <v>44</v>
      </c>
      <c r="L8" s="42"/>
    </row>
    <row r="9" spans="1:12" ht="14.4">
      <c r="A9" s="23"/>
      <c r="B9" s="15"/>
      <c r="C9" s="11"/>
      <c r="D9" s="7" t="s">
        <v>23</v>
      </c>
      <c r="E9" s="72" t="s">
        <v>40</v>
      </c>
      <c r="F9" s="73">
        <v>30</v>
      </c>
      <c r="G9" s="74">
        <v>2.37</v>
      </c>
      <c r="H9" s="75">
        <v>0.3</v>
      </c>
      <c r="I9" s="74">
        <v>14.49</v>
      </c>
      <c r="J9" s="71">
        <f>I9*4+H9*9+G9*4</f>
        <v>70.14</v>
      </c>
      <c r="K9" s="74"/>
      <c r="L9" s="42"/>
    </row>
    <row r="10" spans="1:12" ht="14.4">
      <c r="A10" s="23"/>
      <c r="B10" s="15"/>
      <c r="C10" s="11"/>
      <c r="D10" s="7"/>
      <c r="E10" s="72" t="s">
        <v>132</v>
      </c>
      <c r="F10" s="73">
        <v>110</v>
      </c>
      <c r="G10" s="75">
        <v>7.6</v>
      </c>
      <c r="H10" s="75">
        <v>3.9</v>
      </c>
      <c r="I10" s="75">
        <v>0</v>
      </c>
      <c r="J10" s="71">
        <v>118.3</v>
      </c>
      <c r="K10" s="73"/>
      <c r="L10" s="42"/>
    </row>
    <row r="11" spans="1:12" ht="14.4">
      <c r="A11" s="23"/>
      <c r="B11" s="15"/>
      <c r="C11" s="11"/>
      <c r="D11" s="7" t="s">
        <v>24</v>
      </c>
      <c r="E11" s="72" t="s">
        <v>133</v>
      </c>
      <c r="F11" s="70">
        <v>100</v>
      </c>
      <c r="G11" s="76">
        <v>0.4</v>
      </c>
      <c r="H11" s="76">
        <v>0.3</v>
      </c>
      <c r="I11" s="76">
        <v>10.9</v>
      </c>
      <c r="J11" s="70">
        <v>42</v>
      </c>
      <c r="K11" s="70" t="s">
        <v>45</v>
      </c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15.41</v>
      </c>
      <c r="H13" s="19">
        <f t="shared" si="0"/>
        <v>18.25</v>
      </c>
      <c r="I13" s="19">
        <f t="shared" si="0"/>
        <v>74.39</v>
      </c>
      <c r="J13" s="19">
        <f t="shared" si="0"/>
        <v>562.61999999999989</v>
      </c>
      <c r="K13" s="25"/>
      <c r="L13" s="19">
        <f t="shared" ref="L13" si="1">SUM(L6:L12)</f>
        <v>99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7" t="s">
        <v>134</v>
      </c>
      <c r="F14" s="78">
        <v>60</v>
      </c>
      <c r="G14" s="79">
        <v>0.8</v>
      </c>
      <c r="H14" s="79">
        <v>3.0609999999999999</v>
      </c>
      <c r="I14" s="79">
        <v>4.1900000000000004</v>
      </c>
      <c r="J14" s="79">
        <v>47.54</v>
      </c>
      <c r="K14" s="78" t="s">
        <v>135</v>
      </c>
      <c r="L14" s="42">
        <v>99</v>
      </c>
    </row>
    <row r="15" spans="1:12" ht="14.4">
      <c r="A15" s="23"/>
      <c r="B15" s="15"/>
      <c r="C15" s="11"/>
      <c r="D15" s="7" t="s">
        <v>27</v>
      </c>
      <c r="E15" s="80" t="s">
        <v>83</v>
      </c>
      <c r="F15" s="81">
        <v>205</v>
      </c>
      <c r="G15" s="82">
        <v>1.53</v>
      </c>
      <c r="H15" s="83">
        <v>5.9</v>
      </c>
      <c r="I15" s="82">
        <v>7.94</v>
      </c>
      <c r="J15" s="82">
        <v>82.42</v>
      </c>
      <c r="K15" s="81" t="s">
        <v>84</v>
      </c>
      <c r="L15" s="42"/>
    </row>
    <row r="16" spans="1:12" ht="14.4">
      <c r="A16" s="23"/>
      <c r="B16" s="15"/>
      <c r="C16" s="11"/>
      <c r="D16" s="7" t="s">
        <v>28</v>
      </c>
      <c r="E16" s="77" t="s">
        <v>93</v>
      </c>
      <c r="F16" s="81">
        <v>90</v>
      </c>
      <c r="G16" s="84">
        <v>19.57</v>
      </c>
      <c r="H16" s="84">
        <v>9.4499999999999993</v>
      </c>
      <c r="I16" s="85">
        <v>5.08</v>
      </c>
      <c r="J16" s="84">
        <f>I16*4+H16*9+G16*4</f>
        <v>183.65</v>
      </c>
      <c r="K16" s="84" t="s">
        <v>94</v>
      </c>
      <c r="L16" s="42"/>
    </row>
    <row r="17" spans="1:12" ht="14.4">
      <c r="A17" s="23"/>
      <c r="B17" s="15"/>
      <c r="C17" s="11"/>
      <c r="D17" s="7" t="s">
        <v>30</v>
      </c>
      <c r="E17" s="86" t="s">
        <v>95</v>
      </c>
      <c r="F17" s="87">
        <v>180</v>
      </c>
      <c r="G17" s="88">
        <v>6.75</v>
      </c>
      <c r="H17" s="84">
        <v>8.8000000000000007</v>
      </c>
      <c r="I17" s="88">
        <v>46.2</v>
      </c>
      <c r="J17" s="84">
        <f>I17*4+H17*9+G17*4</f>
        <v>291</v>
      </c>
      <c r="K17" s="81" t="s">
        <v>62</v>
      </c>
      <c r="L17" s="42"/>
    </row>
    <row r="18" spans="1:12" ht="14.4">
      <c r="A18" s="23"/>
      <c r="B18" s="15"/>
      <c r="C18" s="11"/>
      <c r="D18" s="7" t="s">
        <v>31</v>
      </c>
      <c r="E18" s="80" t="s">
        <v>86</v>
      </c>
      <c r="F18" s="81">
        <v>200</v>
      </c>
      <c r="G18" s="82">
        <v>0.16</v>
      </c>
      <c r="H18" s="82">
        <v>0.16</v>
      </c>
      <c r="I18" s="83">
        <v>14.9</v>
      </c>
      <c r="J18" s="82">
        <v>62.69</v>
      </c>
      <c r="K18" s="82" t="s">
        <v>87</v>
      </c>
      <c r="L18" s="42"/>
    </row>
    <row r="19" spans="1:12" ht="14.4">
      <c r="A19" s="23"/>
      <c r="B19" s="15"/>
      <c r="C19" s="11"/>
      <c r="D19" s="7" t="s">
        <v>32</v>
      </c>
      <c r="E19" s="80" t="s">
        <v>40</v>
      </c>
      <c r="F19" s="81">
        <v>40</v>
      </c>
      <c r="G19" s="82">
        <v>3.16</v>
      </c>
      <c r="H19" s="83">
        <v>0.4</v>
      </c>
      <c r="I19" s="82">
        <v>19.32</v>
      </c>
      <c r="J19" s="81">
        <v>94</v>
      </c>
      <c r="K19" s="82"/>
      <c r="L19" s="42"/>
    </row>
    <row r="20" spans="1:12" ht="14.4">
      <c r="A20" s="23"/>
      <c r="B20" s="15"/>
      <c r="C20" s="11"/>
      <c r="D20" s="7"/>
      <c r="E20" s="80" t="s">
        <v>88</v>
      </c>
      <c r="F20" s="81">
        <v>50</v>
      </c>
      <c r="G20" s="83">
        <v>3.3</v>
      </c>
      <c r="H20" s="83">
        <v>0.6</v>
      </c>
      <c r="I20" s="82">
        <v>19.829999999999998</v>
      </c>
      <c r="J20" s="81">
        <v>99</v>
      </c>
      <c r="K20" s="82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35.269999999999996</v>
      </c>
      <c r="H23" s="19">
        <f t="shared" si="2"/>
        <v>28.371000000000002</v>
      </c>
      <c r="I23" s="19">
        <f t="shared" si="2"/>
        <v>117.46</v>
      </c>
      <c r="J23" s="19">
        <f t="shared" si="2"/>
        <v>860.3</v>
      </c>
      <c r="K23" s="25"/>
      <c r="L23" s="19">
        <f t="shared" ref="L23" si="3">SUM(L14:L22)</f>
        <v>99</v>
      </c>
    </row>
    <row r="24" spans="1:12" ht="15" thickBot="1">
      <c r="A24" s="29">
        <f>A6</f>
        <v>1</v>
      </c>
      <c r="B24" s="30">
        <f>B6</f>
        <v>1</v>
      </c>
      <c r="C24" s="166" t="s">
        <v>4</v>
      </c>
      <c r="D24" s="167"/>
      <c r="E24" s="31"/>
      <c r="F24" s="32">
        <f>F13+F23</f>
        <v>1430</v>
      </c>
      <c r="G24" s="32">
        <f t="shared" ref="G24:J24" si="4">G13+G23</f>
        <v>50.679999999999993</v>
      </c>
      <c r="H24" s="32">
        <f t="shared" si="4"/>
        <v>46.621000000000002</v>
      </c>
      <c r="I24" s="32">
        <f t="shared" si="4"/>
        <v>191.85</v>
      </c>
      <c r="J24" s="32">
        <f t="shared" si="4"/>
        <v>1422.9199999999998</v>
      </c>
      <c r="K24" s="32"/>
      <c r="L24" s="32">
        <f t="shared" ref="L24" si="5">L13+L23</f>
        <v>198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9" t="s">
        <v>85</v>
      </c>
      <c r="F25" s="73">
        <v>240</v>
      </c>
      <c r="G25" s="75">
        <v>14.6</v>
      </c>
      <c r="H25" s="75">
        <v>14.7</v>
      </c>
      <c r="I25" s="89">
        <v>26.45</v>
      </c>
      <c r="J25" s="71">
        <f>I25*4+H25*9+G25*4</f>
        <v>296.49999999999994</v>
      </c>
      <c r="K25" s="90"/>
      <c r="L25" s="40">
        <v>99</v>
      </c>
    </row>
    <row r="26" spans="1:12" ht="14.4">
      <c r="A26" s="14"/>
      <c r="B26" s="15"/>
      <c r="C26" s="11"/>
      <c r="D26" s="7" t="s">
        <v>22</v>
      </c>
      <c r="E26" s="72" t="s">
        <v>47</v>
      </c>
      <c r="F26" s="70">
        <v>200</v>
      </c>
      <c r="G26" s="91"/>
      <c r="H26" s="91"/>
      <c r="I26" s="71">
        <v>11.09</v>
      </c>
      <c r="J26" s="71">
        <f>I26*4+H26*9+G26*4</f>
        <v>44.36</v>
      </c>
      <c r="K26" s="70" t="s">
        <v>48</v>
      </c>
      <c r="L26" s="42"/>
    </row>
    <row r="27" spans="1:12" ht="14.4">
      <c r="A27" s="14"/>
      <c r="B27" s="15"/>
      <c r="C27" s="11"/>
      <c r="D27" s="1" t="s">
        <v>23</v>
      </c>
      <c r="E27" s="72" t="s">
        <v>40</v>
      </c>
      <c r="F27" s="70">
        <v>30</v>
      </c>
      <c r="G27" s="71">
        <v>2.37</v>
      </c>
      <c r="H27" s="76">
        <v>0.3</v>
      </c>
      <c r="I27" s="71">
        <v>14.49</v>
      </c>
      <c r="J27" s="71">
        <f>I27*4+H27*9+G27*4</f>
        <v>70.14</v>
      </c>
      <c r="K27" s="71"/>
      <c r="L27" s="42"/>
    </row>
    <row r="28" spans="1:12" ht="14.4">
      <c r="A28" s="14"/>
      <c r="B28" s="15"/>
      <c r="C28" s="11"/>
      <c r="D28" s="7" t="s">
        <v>24</v>
      </c>
      <c r="E28" s="72" t="s">
        <v>136</v>
      </c>
      <c r="F28" s="70">
        <v>100</v>
      </c>
      <c r="G28" s="76">
        <v>0.4</v>
      </c>
      <c r="H28" s="76">
        <v>0.3</v>
      </c>
      <c r="I28" s="76">
        <v>10.9</v>
      </c>
      <c r="J28" s="70">
        <v>42</v>
      </c>
      <c r="K28" s="70" t="s">
        <v>45</v>
      </c>
      <c r="L28" s="42"/>
    </row>
    <row r="29" spans="1:12" ht="15" thickBot="1">
      <c r="A29" s="14"/>
      <c r="B29" s="15"/>
      <c r="C29" s="11"/>
      <c r="D29" s="7"/>
      <c r="E29" s="41"/>
      <c r="F29" s="42"/>
      <c r="G29" s="42"/>
      <c r="H29" s="52"/>
      <c r="I29" s="52"/>
      <c r="J29" s="53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17.369999999999997</v>
      </c>
      <c r="H32" s="19">
        <f t="shared" ref="H32" si="7">SUM(H25:H31)</f>
        <v>15.3</v>
      </c>
      <c r="I32" s="19">
        <f t="shared" ref="I32" si="8">SUM(I25:I31)</f>
        <v>62.93</v>
      </c>
      <c r="J32" s="19">
        <f t="shared" ref="J32:L32" si="9">SUM(J25:J31)</f>
        <v>452.99999999999994</v>
      </c>
      <c r="K32" s="25"/>
      <c r="L32" s="19">
        <f t="shared" si="9"/>
        <v>99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0" t="s">
        <v>89</v>
      </c>
      <c r="F33" s="81">
        <v>60</v>
      </c>
      <c r="G33" s="82">
        <v>1.01</v>
      </c>
      <c r="H33" s="83">
        <v>4.0999999999999996</v>
      </c>
      <c r="I33" s="82">
        <v>2.98</v>
      </c>
      <c r="J33" s="82">
        <v>53.15</v>
      </c>
      <c r="K33" s="81" t="s">
        <v>90</v>
      </c>
      <c r="L33" s="42">
        <v>99</v>
      </c>
    </row>
    <row r="34" spans="1:12" ht="14.4">
      <c r="A34" s="14"/>
      <c r="B34" s="15"/>
      <c r="C34" s="11"/>
      <c r="D34" s="7" t="s">
        <v>27</v>
      </c>
      <c r="E34" s="80" t="s">
        <v>91</v>
      </c>
      <c r="F34" s="81">
        <v>205</v>
      </c>
      <c r="G34" s="83">
        <v>4.0999999999999996</v>
      </c>
      <c r="H34" s="82">
        <v>4.3</v>
      </c>
      <c r="I34" s="82">
        <v>15.2</v>
      </c>
      <c r="J34" s="83">
        <v>115.9</v>
      </c>
      <c r="K34" s="81" t="s">
        <v>107</v>
      </c>
      <c r="L34" s="42"/>
    </row>
    <row r="35" spans="1:12" ht="14.4">
      <c r="A35" s="14"/>
      <c r="B35" s="15"/>
      <c r="C35" s="11"/>
      <c r="D35" s="7" t="s">
        <v>28</v>
      </c>
      <c r="E35" s="86" t="s">
        <v>85</v>
      </c>
      <c r="F35" s="87">
        <v>240</v>
      </c>
      <c r="G35" s="88">
        <v>14.6</v>
      </c>
      <c r="H35" s="88">
        <v>14.7</v>
      </c>
      <c r="I35" s="85">
        <v>26.45</v>
      </c>
      <c r="J35" s="92">
        <f>I35*4+H35*9+G35*4</f>
        <v>296.49999999999994</v>
      </c>
      <c r="K35" s="84"/>
      <c r="L35" s="42"/>
    </row>
    <row r="36" spans="1:12" ht="14.4">
      <c r="A36" s="14"/>
      <c r="B36" s="15"/>
      <c r="C36" s="11"/>
      <c r="D36" s="7" t="s">
        <v>30</v>
      </c>
      <c r="E36" s="80" t="s">
        <v>96</v>
      </c>
      <c r="F36" s="93">
        <v>200</v>
      </c>
      <c r="G36" s="94">
        <v>0.59</v>
      </c>
      <c r="H36" s="94">
        <v>0.05</v>
      </c>
      <c r="I36" s="94">
        <v>18.579999999999998</v>
      </c>
      <c r="J36" s="94">
        <v>77.94</v>
      </c>
      <c r="K36" s="81" t="s">
        <v>97</v>
      </c>
      <c r="L36" s="42"/>
    </row>
    <row r="37" spans="1:12" ht="14.4">
      <c r="A37" s="14"/>
      <c r="B37" s="15"/>
      <c r="C37" s="11"/>
      <c r="D37" s="7" t="s">
        <v>31</v>
      </c>
      <c r="E37" s="80" t="s">
        <v>40</v>
      </c>
      <c r="F37" s="81">
        <v>40</v>
      </c>
      <c r="G37" s="82">
        <v>3.16</v>
      </c>
      <c r="H37" s="83">
        <v>0.4</v>
      </c>
      <c r="I37" s="82">
        <v>19.32</v>
      </c>
      <c r="J37" s="81">
        <v>94</v>
      </c>
      <c r="K37" s="82"/>
      <c r="L37" s="42"/>
    </row>
    <row r="38" spans="1:12" ht="14.4">
      <c r="A38" s="14"/>
      <c r="B38" s="15"/>
      <c r="C38" s="11"/>
      <c r="D38" s="7" t="s">
        <v>32</v>
      </c>
      <c r="E38" s="80" t="s">
        <v>88</v>
      </c>
      <c r="F38" s="81">
        <v>50</v>
      </c>
      <c r="G38" s="83">
        <v>3.3</v>
      </c>
      <c r="H38" s="83">
        <v>0.6</v>
      </c>
      <c r="I38" s="82">
        <v>19.829999999999998</v>
      </c>
      <c r="J38" s="81">
        <v>99</v>
      </c>
      <c r="K38" s="82"/>
      <c r="L38" s="42"/>
    </row>
    <row r="39" spans="1:12" ht="16.2" thickBot="1">
      <c r="A39" s="14"/>
      <c r="B39" s="15"/>
      <c r="C39" s="11"/>
      <c r="D39" s="7"/>
      <c r="E39" s="63"/>
      <c r="F39" s="57"/>
      <c r="G39" s="65"/>
      <c r="H39" s="65"/>
      <c r="I39" s="66"/>
      <c r="J39" s="65"/>
      <c r="K39" s="67"/>
      <c r="L39" s="42"/>
    </row>
    <row r="40" spans="1:12" ht="14.4">
      <c r="A40" s="14"/>
      <c r="B40" s="15"/>
      <c r="C40" s="11"/>
      <c r="D40" s="6"/>
      <c r="E40" s="39"/>
      <c r="F40" s="40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26.76</v>
      </c>
      <c r="H42" s="19">
        <f t="shared" ref="H42" si="11">SUM(H33:H41)</f>
        <v>24.15</v>
      </c>
      <c r="I42" s="19">
        <f t="shared" ref="I42" si="12">SUM(I33:I41)</f>
        <v>102.36</v>
      </c>
      <c r="J42" s="19">
        <f t="shared" ref="J42:L42" si="13">SUM(J33:J41)</f>
        <v>736.49</v>
      </c>
      <c r="K42" s="25"/>
      <c r="L42" s="19">
        <f t="shared" si="13"/>
        <v>99</v>
      </c>
    </row>
    <row r="43" spans="1:12" ht="15.75" customHeight="1" thickBot="1">
      <c r="A43" s="33">
        <f>A25</f>
        <v>1</v>
      </c>
      <c r="B43" s="33">
        <f>B25</f>
        <v>2</v>
      </c>
      <c r="C43" s="166" t="s">
        <v>4</v>
      </c>
      <c r="D43" s="167"/>
      <c r="E43" s="31"/>
      <c r="F43" s="32">
        <f>F32+F42</f>
        <v>1365</v>
      </c>
      <c r="G43" s="32">
        <f t="shared" ref="G43" si="14">G32+G42</f>
        <v>44.129999999999995</v>
      </c>
      <c r="H43" s="32">
        <f t="shared" ref="H43" si="15">H32+H42</f>
        <v>39.450000000000003</v>
      </c>
      <c r="I43" s="32">
        <f t="shared" ref="I43" si="16">I32+I42</f>
        <v>165.29</v>
      </c>
      <c r="J43" s="32">
        <f t="shared" ref="J43:L43" si="17">J32+J42</f>
        <v>1189.49</v>
      </c>
      <c r="K43" s="32"/>
      <c r="L43" s="32">
        <f t="shared" si="17"/>
        <v>198</v>
      </c>
    </row>
    <row r="44" spans="1:12" ht="15" thickBot="1">
      <c r="A44" s="20">
        <v>1</v>
      </c>
      <c r="B44" s="21">
        <v>3</v>
      </c>
      <c r="C44" s="22" t="s">
        <v>20</v>
      </c>
      <c r="D44" s="5"/>
      <c r="E44" s="72" t="s">
        <v>51</v>
      </c>
      <c r="F44" s="70">
        <v>18</v>
      </c>
      <c r="G44" s="71">
        <v>1.8</v>
      </c>
      <c r="H44" s="71">
        <v>5.3</v>
      </c>
      <c r="I44" s="71">
        <v>0.9</v>
      </c>
      <c r="J44" s="71">
        <v>52.9</v>
      </c>
      <c r="K44" s="70" t="s">
        <v>50</v>
      </c>
      <c r="L44" s="40">
        <v>99</v>
      </c>
    </row>
    <row r="45" spans="1:12" ht="14.4">
      <c r="A45" s="23"/>
      <c r="B45" s="15"/>
      <c r="C45" s="11"/>
      <c r="D45" s="5" t="s">
        <v>21</v>
      </c>
      <c r="E45" s="69" t="s">
        <v>137</v>
      </c>
      <c r="F45" s="70">
        <v>205</v>
      </c>
      <c r="G45" s="71">
        <v>9.0399999999999991</v>
      </c>
      <c r="H45" s="71">
        <v>21.62</v>
      </c>
      <c r="I45" s="71">
        <v>67.06</v>
      </c>
      <c r="J45" s="71">
        <v>493.04</v>
      </c>
      <c r="K45" s="71"/>
      <c r="L45" s="42"/>
    </row>
    <row r="46" spans="1:12" ht="14.4">
      <c r="A46" s="23"/>
      <c r="B46" s="15"/>
      <c r="C46" s="11"/>
      <c r="D46" s="7" t="s">
        <v>22</v>
      </c>
      <c r="E46" s="72" t="s">
        <v>39</v>
      </c>
      <c r="F46" s="70">
        <v>200</v>
      </c>
      <c r="G46" s="71">
        <v>3.99</v>
      </c>
      <c r="H46" s="71">
        <v>3.17</v>
      </c>
      <c r="I46" s="71">
        <v>16.34</v>
      </c>
      <c r="J46" s="71">
        <v>111.18</v>
      </c>
      <c r="K46" s="70" t="s">
        <v>53</v>
      </c>
      <c r="L46" s="42"/>
    </row>
    <row r="47" spans="1:12" ht="14.4">
      <c r="A47" s="23"/>
      <c r="B47" s="15"/>
      <c r="C47" s="11"/>
      <c r="D47" s="7" t="s">
        <v>23</v>
      </c>
      <c r="E47" s="72" t="s">
        <v>40</v>
      </c>
      <c r="F47" s="73">
        <v>30</v>
      </c>
      <c r="G47" s="74">
        <v>2.37</v>
      </c>
      <c r="H47" s="75">
        <v>0.3</v>
      </c>
      <c r="I47" s="74">
        <v>14.49</v>
      </c>
      <c r="J47" s="71">
        <f>I47*4+H47*9+G47*4</f>
        <v>70.14</v>
      </c>
      <c r="K47" s="71"/>
      <c r="L47" s="42"/>
    </row>
    <row r="48" spans="1:12" ht="14.4">
      <c r="A48" s="23"/>
      <c r="B48" s="15"/>
      <c r="C48" s="11"/>
      <c r="D48" s="7" t="s">
        <v>24</v>
      </c>
      <c r="E48" s="72" t="s">
        <v>133</v>
      </c>
      <c r="F48" s="70">
        <v>100</v>
      </c>
      <c r="G48" s="76">
        <v>0.4</v>
      </c>
      <c r="H48" s="76">
        <v>0.3</v>
      </c>
      <c r="I48" s="76">
        <v>10.9</v>
      </c>
      <c r="J48" s="70">
        <v>42</v>
      </c>
      <c r="K48" s="70" t="s">
        <v>45</v>
      </c>
      <c r="L48" s="42"/>
    </row>
    <row r="49" spans="1:12" ht="14.4">
      <c r="A49" s="23"/>
      <c r="B49" s="15"/>
      <c r="C49" s="11"/>
      <c r="D49" s="6"/>
      <c r="E49" s="95"/>
      <c r="F49" s="96">
        <f>SUM(F44:F48)</f>
        <v>553</v>
      </c>
      <c r="G49" s="97">
        <f>SUM(G44:G48)</f>
        <v>17.599999999999998</v>
      </c>
      <c r="H49" s="97">
        <f>SUM(H44:H48)</f>
        <v>30.690000000000005</v>
      </c>
      <c r="I49" s="97">
        <f>SUM(I44:I48)</f>
        <v>109.69000000000001</v>
      </c>
      <c r="J49" s="97">
        <v>516.22</v>
      </c>
      <c r="K49" s="98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1106</v>
      </c>
      <c r="G51" s="19">
        <f t="shared" ref="G51" si="18">SUM(G44:G50)</f>
        <v>35.199999999999996</v>
      </c>
      <c r="H51" s="19">
        <f t="shared" ref="H51" si="19">SUM(H44:H50)</f>
        <v>61.38000000000001</v>
      </c>
      <c r="I51" s="19">
        <f t="shared" ref="I51" si="20">SUM(I44:I50)</f>
        <v>219.38000000000002</v>
      </c>
      <c r="J51" s="19">
        <f t="shared" ref="J51:L51" si="21">SUM(J44:J50)</f>
        <v>1285.48</v>
      </c>
      <c r="K51" s="25"/>
      <c r="L51" s="19">
        <f t="shared" si="21"/>
        <v>99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138</v>
      </c>
      <c r="F52" s="81">
        <v>60</v>
      </c>
      <c r="G52" s="82">
        <v>0.7</v>
      </c>
      <c r="H52" s="82">
        <v>3.09</v>
      </c>
      <c r="I52" s="82">
        <v>2.8</v>
      </c>
      <c r="J52" s="84">
        <v>41.89</v>
      </c>
      <c r="K52" s="81" t="s">
        <v>139</v>
      </c>
      <c r="L52" s="42">
        <v>99</v>
      </c>
    </row>
    <row r="53" spans="1:12" ht="14.4">
      <c r="A53" s="23"/>
      <c r="B53" s="15"/>
      <c r="C53" s="11"/>
      <c r="D53" s="7" t="s">
        <v>27</v>
      </c>
      <c r="E53" s="80" t="s">
        <v>100</v>
      </c>
      <c r="F53" s="99">
        <v>200</v>
      </c>
      <c r="G53" s="83">
        <v>4.7</v>
      </c>
      <c r="H53" s="82">
        <v>4.3</v>
      </c>
      <c r="I53" s="82">
        <v>15.42</v>
      </c>
      <c r="J53" s="83">
        <v>102.7</v>
      </c>
      <c r="K53" s="100" t="s">
        <v>101</v>
      </c>
      <c r="L53" s="42"/>
    </row>
    <row r="54" spans="1:12" ht="14.4">
      <c r="A54" s="23"/>
      <c r="B54" s="15"/>
      <c r="C54" s="11"/>
      <c r="D54" s="7" t="s">
        <v>28</v>
      </c>
      <c r="E54" s="80" t="s">
        <v>102</v>
      </c>
      <c r="F54" s="81">
        <v>200</v>
      </c>
      <c r="G54" s="82">
        <v>18.100000000000001</v>
      </c>
      <c r="H54" s="82">
        <v>13.5</v>
      </c>
      <c r="I54" s="82">
        <v>33.700000000000003</v>
      </c>
      <c r="J54" s="82">
        <v>328.4</v>
      </c>
      <c r="K54" s="82" t="s">
        <v>140</v>
      </c>
      <c r="L54" s="42"/>
    </row>
    <row r="55" spans="1:12" ht="14.4">
      <c r="A55" s="23"/>
      <c r="B55" s="15"/>
      <c r="C55" s="11"/>
      <c r="D55" s="7" t="s">
        <v>30</v>
      </c>
      <c r="E55" s="80" t="s">
        <v>103</v>
      </c>
      <c r="F55" s="81">
        <v>200</v>
      </c>
      <c r="G55" s="82">
        <v>0.16</v>
      </c>
      <c r="H55" s="82">
        <v>0.04</v>
      </c>
      <c r="I55" s="82">
        <v>15.42</v>
      </c>
      <c r="J55" s="83">
        <v>63.6</v>
      </c>
      <c r="K55" s="81" t="s">
        <v>87</v>
      </c>
      <c r="L55" s="42"/>
    </row>
    <row r="56" spans="1:12" ht="14.4">
      <c r="A56" s="23"/>
      <c r="B56" s="15"/>
      <c r="C56" s="11"/>
      <c r="D56" s="7" t="s">
        <v>31</v>
      </c>
      <c r="E56" s="80" t="s">
        <v>40</v>
      </c>
      <c r="F56" s="81">
        <v>40</v>
      </c>
      <c r="G56" s="82">
        <v>3.16</v>
      </c>
      <c r="H56" s="83">
        <v>0.4</v>
      </c>
      <c r="I56" s="82">
        <v>19.32</v>
      </c>
      <c r="J56" s="81">
        <v>94</v>
      </c>
      <c r="K56" s="82"/>
      <c r="L56" s="42"/>
    </row>
    <row r="57" spans="1:12" ht="14.4">
      <c r="A57" s="23"/>
      <c r="B57" s="15"/>
      <c r="C57" s="11"/>
      <c r="D57" s="7" t="s">
        <v>32</v>
      </c>
      <c r="E57" s="80" t="s">
        <v>88</v>
      </c>
      <c r="F57" s="81">
        <v>50</v>
      </c>
      <c r="G57" s="83">
        <v>3.3</v>
      </c>
      <c r="H57" s="83">
        <v>0.6</v>
      </c>
      <c r="I57" s="82">
        <v>19.829999999999998</v>
      </c>
      <c r="J57" s="81">
        <v>99</v>
      </c>
      <c r="K57" s="82"/>
      <c r="L57" s="42"/>
    </row>
    <row r="58" spans="1:12" ht="14.4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30.12</v>
      </c>
      <c r="H61" s="19">
        <f t="shared" ref="H61" si="23">SUM(H52:H60)</f>
        <v>21.93</v>
      </c>
      <c r="I61" s="19">
        <f t="shared" ref="I61" si="24">SUM(I52:I60)</f>
        <v>106.49</v>
      </c>
      <c r="J61" s="19">
        <f t="shared" ref="J61:L61" si="25">SUM(J52:J60)</f>
        <v>729.59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166" t="s">
        <v>4</v>
      </c>
      <c r="D62" s="167"/>
      <c r="E62" s="31"/>
      <c r="F62" s="32">
        <f>F51+F61</f>
        <v>1856</v>
      </c>
      <c r="G62" s="32">
        <f t="shared" ref="G62" si="26">G51+G61</f>
        <v>65.319999999999993</v>
      </c>
      <c r="H62" s="32">
        <f t="shared" ref="H62" si="27">H51+H61</f>
        <v>83.31</v>
      </c>
      <c r="I62" s="32">
        <f t="shared" ref="I62" si="28">I51+I61</f>
        <v>325.87</v>
      </c>
      <c r="J62" s="32">
        <f t="shared" ref="J62:L62" si="29">J51+J61</f>
        <v>2015.0700000000002</v>
      </c>
      <c r="K62" s="32"/>
      <c r="L62" s="32">
        <f t="shared" si="29"/>
        <v>198</v>
      </c>
    </row>
    <row r="63" spans="1:12" ht="15" thickBot="1">
      <c r="A63" s="20">
        <v>1</v>
      </c>
      <c r="B63" s="21">
        <v>4</v>
      </c>
      <c r="C63" s="22" t="s">
        <v>20</v>
      </c>
      <c r="D63" s="5"/>
      <c r="E63" s="72" t="s">
        <v>46</v>
      </c>
      <c r="F63" s="70">
        <v>10</v>
      </c>
      <c r="G63" s="71">
        <v>0.08</v>
      </c>
      <c r="H63" s="71">
        <v>7.25</v>
      </c>
      <c r="I63" s="71">
        <v>0.13</v>
      </c>
      <c r="J63" s="71">
        <v>66.09</v>
      </c>
      <c r="K63" s="70" t="s">
        <v>50</v>
      </c>
      <c r="L63" s="40">
        <v>99</v>
      </c>
    </row>
    <row r="64" spans="1:12" ht="15" thickBot="1">
      <c r="A64" s="23"/>
      <c r="B64" s="15"/>
      <c r="C64" s="11"/>
      <c r="D64" s="5" t="s">
        <v>21</v>
      </c>
      <c r="E64" s="101" t="s">
        <v>141</v>
      </c>
      <c r="F64" s="70">
        <v>90</v>
      </c>
      <c r="G64" s="74">
        <v>15.19</v>
      </c>
      <c r="H64" s="74">
        <v>6.48</v>
      </c>
      <c r="I64" s="74">
        <v>1.17</v>
      </c>
      <c r="J64" s="74">
        <v>123.83</v>
      </c>
      <c r="K64" s="74" t="s">
        <v>56</v>
      </c>
      <c r="L64" s="42"/>
    </row>
    <row r="65" spans="1:12" ht="14.4">
      <c r="A65" s="23"/>
      <c r="B65" s="15"/>
      <c r="C65" s="11"/>
      <c r="D65" s="54" t="s">
        <v>21</v>
      </c>
      <c r="E65" s="102" t="s">
        <v>142</v>
      </c>
      <c r="F65" s="103">
        <v>155</v>
      </c>
      <c r="G65" s="104">
        <v>6.6</v>
      </c>
      <c r="H65" s="105">
        <v>7.9</v>
      </c>
      <c r="I65" s="104">
        <v>42.3</v>
      </c>
      <c r="J65" s="104">
        <v>235</v>
      </c>
      <c r="K65" s="74" t="s">
        <v>57</v>
      </c>
      <c r="L65" s="42"/>
    </row>
    <row r="66" spans="1:12" ht="14.4">
      <c r="A66" s="23"/>
      <c r="B66" s="15"/>
      <c r="C66" s="11"/>
      <c r="D66" s="7" t="s">
        <v>22</v>
      </c>
      <c r="E66" s="72" t="s">
        <v>55</v>
      </c>
      <c r="F66" s="70">
        <v>200</v>
      </c>
      <c r="G66" s="71">
        <v>0.06</v>
      </c>
      <c r="H66" s="71">
        <v>0.01</v>
      </c>
      <c r="I66" s="71">
        <v>11.19</v>
      </c>
      <c r="J66" s="71">
        <v>46.28</v>
      </c>
      <c r="K66" s="70" t="s">
        <v>44</v>
      </c>
      <c r="L66" s="42"/>
    </row>
    <row r="67" spans="1:12" ht="14.4">
      <c r="A67" s="23"/>
      <c r="B67" s="15"/>
      <c r="C67" s="11"/>
      <c r="D67" s="7" t="s">
        <v>23</v>
      </c>
      <c r="E67" s="72" t="s">
        <v>40</v>
      </c>
      <c r="F67" s="73">
        <v>30</v>
      </c>
      <c r="G67" s="74">
        <v>2.37</v>
      </c>
      <c r="H67" s="75">
        <v>0.3</v>
      </c>
      <c r="I67" s="74">
        <v>14.49</v>
      </c>
      <c r="J67" s="71">
        <f>I67*4+H67*9+G67*4</f>
        <v>70.14</v>
      </c>
      <c r="K67" s="71"/>
      <c r="L67" s="42"/>
    </row>
    <row r="68" spans="1:12" ht="14.4">
      <c r="A68" s="23"/>
      <c r="B68" s="15"/>
      <c r="C68" s="11"/>
      <c r="D68" s="7" t="s">
        <v>24</v>
      </c>
      <c r="E68" s="72" t="s">
        <v>136</v>
      </c>
      <c r="F68" s="70">
        <v>100</v>
      </c>
      <c r="G68" s="76">
        <v>0.4</v>
      </c>
      <c r="H68" s="76">
        <v>0.4</v>
      </c>
      <c r="I68" s="76">
        <v>9.8000000000000007</v>
      </c>
      <c r="J68" s="70">
        <v>47</v>
      </c>
      <c r="K68" s="70" t="s">
        <v>45</v>
      </c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24.699999999999996</v>
      </c>
      <c r="H70" s="19">
        <f t="shared" ref="H70" si="31">SUM(H63:H69)</f>
        <v>22.340000000000003</v>
      </c>
      <c r="I70" s="19">
        <f t="shared" ref="I70" si="32">SUM(I63:I69)</f>
        <v>79.079999999999984</v>
      </c>
      <c r="J70" s="19">
        <f t="shared" ref="J70:L70" si="33">SUM(J63:J69)</f>
        <v>588.34</v>
      </c>
      <c r="K70" s="25"/>
      <c r="L70" s="19">
        <f t="shared" si="33"/>
        <v>99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6" t="s">
        <v>104</v>
      </c>
      <c r="F71" s="99">
        <v>60</v>
      </c>
      <c r="G71" s="107">
        <v>1.66</v>
      </c>
      <c r="H71" s="107">
        <v>4.5</v>
      </c>
      <c r="I71" s="107">
        <v>7.01</v>
      </c>
      <c r="J71" s="107">
        <f>I71*4+H71*9+G71*4</f>
        <v>75.179999999999993</v>
      </c>
      <c r="K71" s="100" t="s">
        <v>105</v>
      </c>
      <c r="L71" s="42">
        <v>99</v>
      </c>
    </row>
    <row r="72" spans="1:12" ht="14.4">
      <c r="A72" s="23"/>
      <c r="B72" s="15"/>
      <c r="C72" s="11"/>
      <c r="D72" s="7" t="s">
        <v>27</v>
      </c>
      <c r="E72" s="80" t="s">
        <v>83</v>
      </c>
      <c r="F72" s="81">
        <v>205</v>
      </c>
      <c r="G72" s="82">
        <v>1.53</v>
      </c>
      <c r="H72" s="83">
        <v>5.9</v>
      </c>
      <c r="I72" s="82">
        <v>7.94</v>
      </c>
      <c r="J72" s="82">
        <v>82.42</v>
      </c>
      <c r="K72" s="81" t="s">
        <v>84</v>
      </c>
      <c r="L72" s="42"/>
    </row>
    <row r="73" spans="1:12" ht="14.4">
      <c r="A73" s="23"/>
      <c r="B73" s="15"/>
      <c r="C73" s="11"/>
      <c r="D73" s="7" t="s">
        <v>28</v>
      </c>
      <c r="E73" s="108" t="s">
        <v>141</v>
      </c>
      <c r="F73" s="109">
        <v>90</v>
      </c>
      <c r="G73" s="84">
        <v>15.19</v>
      </c>
      <c r="H73" s="84">
        <v>6.48</v>
      </c>
      <c r="I73" s="84">
        <v>1.17</v>
      </c>
      <c r="J73" s="84">
        <v>123.83</v>
      </c>
      <c r="K73" s="84" t="s">
        <v>56</v>
      </c>
      <c r="L73" s="42"/>
    </row>
    <row r="74" spans="1:12" ht="14.4">
      <c r="A74" s="23"/>
      <c r="B74" s="15"/>
      <c r="C74" s="11"/>
      <c r="D74" s="7" t="s">
        <v>29</v>
      </c>
      <c r="E74" s="110" t="s">
        <v>142</v>
      </c>
      <c r="F74" s="111">
        <v>155</v>
      </c>
      <c r="G74" s="83">
        <v>6.6</v>
      </c>
      <c r="H74" s="82">
        <v>7.9</v>
      </c>
      <c r="I74" s="83">
        <v>42.3</v>
      </c>
      <c r="J74" s="83">
        <v>235</v>
      </c>
      <c r="K74" s="84" t="s">
        <v>57</v>
      </c>
      <c r="L74" s="42"/>
    </row>
    <row r="75" spans="1:12" ht="14.4">
      <c r="A75" s="23"/>
      <c r="B75" s="15"/>
      <c r="C75" s="11"/>
      <c r="D75" s="7" t="s">
        <v>30</v>
      </c>
      <c r="E75" s="80" t="s">
        <v>86</v>
      </c>
      <c r="F75" s="81">
        <v>200</v>
      </c>
      <c r="G75" s="82">
        <v>0.16</v>
      </c>
      <c r="H75" s="82">
        <v>0.16</v>
      </c>
      <c r="I75" s="83">
        <v>14.9</v>
      </c>
      <c r="J75" s="82">
        <v>62.69</v>
      </c>
      <c r="K75" s="82" t="s">
        <v>87</v>
      </c>
      <c r="L75" s="42"/>
    </row>
    <row r="76" spans="1:12" ht="14.4">
      <c r="A76" s="23"/>
      <c r="B76" s="15"/>
      <c r="C76" s="11"/>
      <c r="D76" s="7" t="s">
        <v>31</v>
      </c>
      <c r="E76" s="80" t="s">
        <v>40</v>
      </c>
      <c r="F76" s="81">
        <v>40</v>
      </c>
      <c r="G76" s="82">
        <v>3.16</v>
      </c>
      <c r="H76" s="83">
        <v>0.4</v>
      </c>
      <c r="I76" s="82">
        <v>19.32</v>
      </c>
      <c r="J76" s="81">
        <v>94</v>
      </c>
      <c r="K76" s="82"/>
      <c r="L76" s="42"/>
    </row>
    <row r="77" spans="1:12" ht="14.4">
      <c r="A77" s="23"/>
      <c r="B77" s="15"/>
      <c r="C77" s="11"/>
      <c r="D77" s="7" t="s">
        <v>32</v>
      </c>
      <c r="E77" s="80" t="s">
        <v>88</v>
      </c>
      <c r="F77" s="81">
        <v>50</v>
      </c>
      <c r="G77" s="83">
        <v>3.3</v>
      </c>
      <c r="H77" s="83">
        <v>0.6</v>
      </c>
      <c r="I77" s="82">
        <v>19.829999999999998</v>
      </c>
      <c r="J77" s="81">
        <v>99</v>
      </c>
      <c r="K77" s="82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31.599999999999998</v>
      </c>
      <c r="H80" s="19">
        <f t="shared" ref="H80" si="35">SUM(H71:H79)</f>
        <v>25.94</v>
      </c>
      <c r="I80" s="19">
        <f t="shared" ref="I80" si="36">SUM(I71:I79)</f>
        <v>112.46999999999998</v>
      </c>
      <c r="J80" s="19">
        <f t="shared" ref="J80:L80" si="37">SUM(J71:J79)</f>
        <v>772.12000000000012</v>
      </c>
      <c r="K80" s="25"/>
      <c r="L80" s="19">
        <f t="shared" si="37"/>
        <v>99</v>
      </c>
    </row>
    <row r="81" spans="1:12" ht="15.75" customHeight="1" thickBot="1">
      <c r="A81" s="29">
        <f>A63</f>
        <v>1</v>
      </c>
      <c r="B81" s="30">
        <f>B63</f>
        <v>4</v>
      </c>
      <c r="C81" s="166" t="s">
        <v>4</v>
      </c>
      <c r="D81" s="167"/>
      <c r="E81" s="31"/>
      <c r="F81" s="32">
        <f>F70+F80</f>
        <v>1385</v>
      </c>
      <c r="G81" s="32">
        <f t="shared" ref="G81" si="38">G70+G80</f>
        <v>56.3</v>
      </c>
      <c r="H81" s="32">
        <f t="shared" ref="H81" si="39">H70+H80</f>
        <v>48.28</v>
      </c>
      <c r="I81" s="32">
        <f t="shared" ref="I81" si="40">I70+I80</f>
        <v>191.54999999999995</v>
      </c>
      <c r="J81" s="32">
        <f t="shared" ref="J81:L81" si="41">J70+J80</f>
        <v>1360.46</v>
      </c>
      <c r="K81" s="32"/>
      <c r="L81" s="32">
        <f t="shared" si="41"/>
        <v>198</v>
      </c>
    </row>
    <row r="82" spans="1:12" ht="15" thickBot="1">
      <c r="A82" s="20">
        <v>1</v>
      </c>
      <c r="B82" s="21">
        <v>5</v>
      </c>
      <c r="C82" s="22" t="s">
        <v>20</v>
      </c>
      <c r="D82" s="5"/>
      <c r="E82" s="112" t="s">
        <v>58</v>
      </c>
      <c r="F82" s="113">
        <v>40</v>
      </c>
      <c r="G82" s="114">
        <v>5.08</v>
      </c>
      <c r="H82" s="115">
        <v>4.5999999999999996</v>
      </c>
      <c r="I82" s="114">
        <v>0.28000000000000003</v>
      </c>
      <c r="J82" s="115">
        <f>I82*4+H82*9+G82*4</f>
        <v>62.839999999999996</v>
      </c>
      <c r="K82" s="113" t="s">
        <v>59</v>
      </c>
      <c r="L82" s="40">
        <v>99</v>
      </c>
    </row>
    <row r="83" spans="1:12" ht="14.4">
      <c r="A83" s="23"/>
      <c r="B83" s="15"/>
      <c r="C83" s="11"/>
      <c r="D83" s="5" t="s">
        <v>21</v>
      </c>
      <c r="E83" s="116" t="s">
        <v>143</v>
      </c>
      <c r="F83" s="117">
        <v>200</v>
      </c>
      <c r="G83" s="118">
        <v>8.4</v>
      </c>
      <c r="H83" s="118">
        <v>11.08</v>
      </c>
      <c r="I83" s="118">
        <v>42.3</v>
      </c>
      <c r="J83" s="118">
        <f>I83*4+H83*9+G83*4</f>
        <v>302.52</v>
      </c>
      <c r="K83" s="117">
        <v>173.05</v>
      </c>
      <c r="L83" s="42"/>
    </row>
    <row r="84" spans="1:12" ht="14.4">
      <c r="A84" s="23"/>
      <c r="B84" s="15"/>
      <c r="C84" s="11"/>
      <c r="D84" s="7" t="s">
        <v>22</v>
      </c>
      <c r="E84" s="72" t="s">
        <v>47</v>
      </c>
      <c r="F84" s="70">
        <v>200</v>
      </c>
      <c r="G84" s="91"/>
      <c r="H84" s="91"/>
      <c r="I84" s="71">
        <v>11.09</v>
      </c>
      <c r="J84" s="71">
        <v>44.34</v>
      </c>
      <c r="K84" s="70" t="s">
        <v>48</v>
      </c>
      <c r="L84" s="42"/>
    </row>
    <row r="85" spans="1:12" ht="14.4">
      <c r="A85" s="23"/>
      <c r="B85" s="15"/>
      <c r="C85" s="11"/>
      <c r="D85" s="7" t="s">
        <v>23</v>
      </c>
      <c r="E85" s="72" t="s">
        <v>40</v>
      </c>
      <c r="F85" s="73">
        <v>30</v>
      </c>
      <c r="G85" s="74">
        <v>2.37</v>
      </c>
      <c r="H85" s="75">
        <v>0.3</v>
      </c>
      <c r="I85" s="74">
        <v>14.49</v>
      </c>
      <c r="J85" s="71">
        <f>I85*4+H85*9+G85*4</f>
        <v>70.14</v>
      </c>
      <c r="K85" s="71"/>
      <c r="L85" s="42"/>
    </row>
    <row r="86" spans="1:12" ht="14.4">
      <c r="A86" s="23"/>
      <c r="B86" s="15"/>
      <c r="C86" s="11"/>
      <c r="D86" s="7" t="s">
        <v>24</v>
      </c>
      <c r="E86" s="72" t="s">
        <v>41</v>
      </c>
      <c r="F86" s="73">
        <v>150</v>
      </c>
      <c r="G86" s="75">
        <v>2.25</v>
      </c>
      <c r="H86" s="75">
        <v>0.3</v>
      </c>
      <c r="I86" s="75">
        <v>32.700000000000003</v>
      </c>
      <c r="J86" s="71">
        <f>I86*4+H86*9+G86*4</f>
        <v>142.5</v>
      </c>
      <c r="K86" s="73" t="s">
        <v>45</v>
      </c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18.100000000000001</v>
      </c>
      <c r="H89" s="19">
        <f t="shared" ref="H89" si="43">SUM(H82:H88)</f>
        <v>16.28</v>
      </c>
      <c r="I89" s="19">
        <f t="shared" ref="I89" si="44">SUM(I82:I88)</f>
        <v>100.86</v>
      </c>
      <c r="J89" s="19">
        <f t="shared" ref="J89:L89" si="45">SUM(J82:J88)</f>
        <v>622.33999999999992</v>
      </c>
      <c r="K89" s="25"/>
      <c r="L89" s="19">
        <f t="shared" si="45"/>
        <v>99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 t="s">
        <v>144</v>
      </c>
      <c r="F90" s="81">
        <v>60</v>
      </c>
      <c r="G90" s="82">
        <v>0.43</v>
      </c>
      <c r="H90" s="82">
        <v>3</v>
      </c>
      <c r="I90" s="82">
        <v>1.36</v>
      </c>
      <c r="J90" s="82">
        <v>34.17</v>
      </c>
      <c r="K90" s="81" t="s">
        <v>99</v>
      </c>
      <c r="L90" s="42">
        <v>99</v>
      </c>
    </row>
    <row r="91" spans="1:12" ht="14.4">
      <c r="A91" s="23"/>
      <c r="B91" s="15"/>
      <c r="C91" s="11"/>
      <c r="D91" s="7" t="s">
        <v>27</v>
      </c>
      <c r="E91" s="80" t="s">
        <v>106</v>
      </c>
      <c r="F91" s="81">
        <v>200</v>
      </c>
      <c r="G91" s="83">
        <v>4.0999999999999996</v>
      </c>
      <c r="H91" s="82">
        <v>4.3</v>
      </c>
      <c r="I91" s="82">
        <v>15.2</v>
      </c>
      <c r="J91" s="83">
        <v>115.9</v>
      </c>
      <c r="K91" s="81" t="s">
        <v>84</v>
      </c>
      <c r="L91" s="42"/>
    </row>
    <row r="92" spans="1:12" ht="14.4">
      <c r="A92" s="23"/>
      <c r="B92" s="15"/>
      <c r="C92" s="11"/>
      <c r="D92" s="7" t="s">
        <v>28</v>
      </c>
      <c r="E92" s="80" t="s">
        <v>145</v>
      </c>
      <c r="F92" s="119">
        <v>90</v>
      </c>
      <c r="G92" s="120">
        <v>13.8</v>
      </c>
      <c r="H92" s="120">
        <v>6.8</v>
      </c>
      <c r="I92" s="120">
        <v>3.64</v>
      </c>
      <c r="J92" s="120">
        <v>121.96</v>
      </c>
      <c r="K92" s="121" t="s">
        <v>74</v>
      </c>
      <c r="L92" s="42"/>
    </row>
    <row r="93" spans="1:12" ht="14.4">
      <c r="A93" s="23"/>
      <c r="B93" s="15"/>
      <c r="C93" s="11"/>
      <c r="D93" s="7" t="s">
        <v>29</v>
      </c>
      <c r="E93" s="80" t="s">
        <v>109</v>
      </c>
      <c r="F93" s="93">
        <v>150</v>
      </c>
      <c r="G93" s="94">
        <v>4.5</v>
      </c>
      <c r="H93" s="94">
        <v>7.9</v>
      </c>
      <c r="I93" s="94">
        <v>36</v>
      </c>
      <c r="J93" s="94">
        <v>234</v>
      </c>
      <c r="K93" s="81" t="s">
        <v>75</v>
      </c>
      <c r="L93" s="42"/>
    </row>
    <row r="94" spans="1:12" ht="14.4">
      <c r="A94" s="23"/>
      <c r="B94" s="15"/>
      <c r="C94" s="11"/>
      <c r="D94" s="7" t="s">
        <v>30</v>
      </c>
      <c r="E94" s="80" t="s">
        <v>96</v>
      </c>
      <c r="F94" s="93">
        <v>200</v>
      </c>
      <c r="G94" s="94">
        <v>0.59</v>
      </c>
      <c r="H94" s="94">
        <v>0.05</v>
      </c>
      <c r="I94" s="94">
        <v>18.579999999999998</v>
      </c>
      <c r="J94" s="94">
        <v>77.94</v>
      </c>
      <c r="K94" s="81" t="s">
        <v>97</v>
      </c>
      <c r="L94" s="42"/>
    </row>
    <row r="95" spans="1:12" ht="14.4">
      <c r="A95" s="23"/>
      <c r="B95" s="15"/>
      <c r="C95" s="11"/>
      <c r="D95" s="7" t="s">
        <v>31</v>
      </c>
      <c r="E95" s="80" t="s">
        <v>40</v>
      </c>
      <c r="F95" s="81">
        <v>40</v>
      </c>
      <c r="G95" s="82">
        <v>3.16</v>
      </c>
      <c r="H95" s="83">
        <v>0.4</v>
      </c>
      <c r="I95" s="82">
        <v>19.32</v>
      </c>
      <c r="J95" s="81">
        <v>94</v>
      </c>
      <c r="K95" s="82"/>
      <c r="L95" s="42"/>
    </row>
    <row r="96" spans="1:12" ht="14.4">
      <c r="A96" s="23"/>
      <c r="B96" s="15"/>
      <c r="C96" s="11"/>
      <c r="D96" s="7" t="s">
        <v>32</v>
      </c>
      <c r="E96" s="80" t="s">
        <v>88</v>
      </c>
      <c r="F96" s="81">
        <v>50</v>
      </c>
      <c r="G96" s="83">
        <v>3.3</v>
      </c>
      <c r="H96" s="83">
        <v>0.6</v>
      </c>
      <c r="I96" s="82">
        <v>19.829999999999998</v>
      </c>
      <c r="J96" s="81">
        <v>99</v>
      </c>
      <c r="K96" s="82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29.88</v>
      </c>
      <c r="H99" s="19">
        <f t="shared" ref="H99" si="47">SUM(H90:H98)</f>
        <v>23.05</v>
      </c>
      <c r="I99" s="19">
        <f t="shared" ref="I99" si="48">SUM(I90:I98)</f>
        <v>113.92999999999999</v>
      </c>
      <c r="J99" s="19">
        <f t="shared" ref="J99:L99" si="49">SUM(J90:J98)</f>
        <v>776.97</v>
      </c>
      <c r="K99" s="25"/>
      <c r="L99" s="19">
        <f t="shared" si="49"/>
        <v>99</v>
      </c>
    </row>
    <row r="100" spans="1:12" ht="15.75" customHeight="1" thickBot="1">
      <c r="A100" s="29">
        <f>A82</f>
        <v>1</v>
      </c>
      <c r="B100" s="30">
        <f>B82</f>
        <v>5</v>
      </c>
      <c r="C100" s="166" t="s">
        <v>4</v>
      </c>
      <c r="D100" s="167"/>
      <c r="E100" s="31"/>
      <c r="F100" s="32">
        <f>F89+F99</f>
        <v>1410</v>
      </c>
      <c r="G100" s="32">
        <f t="shared" ref="G100" si="50">G89+G99</f>
        <v>47.980000000000004</v>
      </c>
      <c r="H100" s="32">
        <f t="shared" ref="H100" si="51">H89+H99</f>
        <v>39.33</v>
      </c>
      <c r="I100" s="32">
        <f t="shared" ref="I100" si="52">I89+I99</f>
        <v>214.79</v>
      </c>
      <c r="J100" s="32">
        <f t="shared" ref="J100:L100" si="53">J89+J99</f>
        <v>1399.31</v>
      </c>
      <c r="K100" s="32"/>
      <c r="L100" s="32">
        <f t="shared" si="53"/>
        <v>198</v>
      </c>
    </row>
    <row r="101" spans="1:12" ht="15" thickBot="1">
      <c r="A101" s="20">
        <v>2</v>
      </c>
      <c r="B101" s="21">
        <v>1</v>
      </c>
      <c r="C101" s="22" t="s">
        <v>20</v>
      </c>
      <c r="D101" s="5"/>
      <c r="E101" s="72" t="s">
        <v>146</v>
      </c>
      <c r="F101" s="70">
        <v>15</v>
      </c>
      <c r="G101" s="76">
        <v>3.9</v>
      </c>
      <c r="H101" s="71">
        <v>3.92</v>
      </c>
      <c r="I101" s="91"/>
      <c r="J101" s="76">
        <v>51.6</v>
      </c>
      <c r="K101" s="70" t="s">
        <v>50</v>
      </c>
      <c r="L101" s="40">
        <v>99</v>
      </c>
    </row>
    <row r="102" spans="1:12" ht="15" thickBot="1">
      <c r="A102" s="23"/>
      <c r="B102" s="15"/>
      <c r="C102" s="11"/>
      <c r="D102" s="5" t="s">
        <v>21</v>
      </c>
      <c r="E102" s="72" t="s">
        <v>60</v>
      </c>
      <c r="F102" s="70">
        <v>90</v>
      </c>
      <c r="G102" s="71">
        <v>10.39</v>
      </c>
      <c r="H102" s="71">
        <v>8.8699999999999992</v>
      </c>
      <c r="I102" s="71">
        <v>1.76</v>
      </c>
      <c r="J102" s="71">
        <v>128.52000000000001</v>
      </c>
      <c r="K102" s="71" t="s">
        <v>63</v>
      </c>
      <c r="L102" s="42"/>
    </row>
    <row r="103" spans="1:12" ht="14.4">
      <c r="A103" s="23"/>
      <c r="B103" s="15"/>
      <c r="C103" s="11"/>
      <c r="D103" s="5" t="s">
        <v>21</v>
      </c>
      <c r="E103" s="72" t="s">
        <v>61</v>
      </c>
      <c r="F103" s="70">
        <v>150</v>
      </c>
      <c r="G103" s="76">
        <v>6.2</v>
      </c>
      <c r="H103" s="71">
        <v>4.58</v>
      </c>
      <c r="I103" s="76">
        <v>42.3</v>
      </c>
      <c r="J103" s="71">
        <f>I103*4+H103*9+G103*4</f>
        <v>235.22</v>
      </c>
      <c r="K103" s="70" t="s">
        <v>62</v>
      </c>
      <c r="L103" s="42"/>
    </row>
    <row r="104" spans="1:12" ht="14.4">
      <c r="A104" s="23"/>
      <c r="B104" s="15"/>
      <c r="C104" s="11"/>
      <c r="D104" s="7" t="s">
        <v>22</v>
      </c>
      <c r="E104" s="72" t="s">
        <v>55</v>
      </c>
      <c r="F104" s="70">
        <v>200</v>
      </c>
      <c r="G104" s="71">
        <v>0.06</v>
      </c>
      <c r="H104" s="71">
        <v>0.01</v>
      </c>
      <c r="I104" s="71">
        <v>11.19</v>
      </c>
      <c r="J104" s="71">
        <v>46.28</v>
      </c>
      <c r="K104" s="70" t="s">
        <v>44</v>
      </c>
      <c r="L104" s="42"/>
    </row>
    <row r="105" spans="1:12" ht="14.4">
      <c r="A105" s="23"/>
      <c r="B105" s="15"/>
      <c r="C105" s="11"/>
      <c r="D105" s="7" t="s">
        <v>23</v>
      </c>
      <c r="E105" s="72" t="s">
        <v>40</v>
      </c>
      <c r="F105" s="70">
        <v>30</v>
      </c>
      <c r="G105" s="71">
        <v>2.37</v>
      </c>
      <c r="H105" s="76">
        <v>0.3</v>
      </c>
      <c r="I105" s="71">
        <v>14.49</v>
      </c>
      <c r="J105" s="76">
        <v>70.5</v>
      </c>
      <c r="K105" s="71"/>
      <c r="L105" s="42"/>
    </row>
    <row r="106" spans="1:12" ht="14.4">
      <c r="A106" s="23"/>
      <c r="B106" s="15"/>
      <c r="C106" s="11"/>
      <c r="D106" s="55" t="s">
        <v>24</v>
      </c>
      <c r="E106" s="72" t="s">
        <v>136</v>
      </c>
      <c r="F106" s="70">
        <v>100</v>
      </c>
      <c r="G106" s="76">
        <v>0.4</v>
      </c>
      <c r="H106" s="76">
        <v>0.4</v>
      </c>
      <c r="I106" s="76">
        <v>9.8000000000000007</v>
      </c>
      <c r="J106" s="70">
        <v>47</v>
      </c>
      <c r="K106" s="70" t="s">
        <v>45</v>
      </c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23.32</v>
      </c>
      <c r="H108" s="19">
        <f t="shared" si="54"/>
        <v>18.079999999999998</v>
      </c>
      <c r="I108" s="19">
        <f t="shared" si="54"/>
        <v>79.539999999999992</v>
      </c>
      <c r="J108" s="19">
        <f t="shared" si="54"/>
        <v>579.12</v>
      </c>
      <c r="K108" s="25"/>
      <c r="L108" s="19">
        <f t="shared" ref="L108" si="55">SUM(L101:L107)</f>
        <v>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110</v>
      </c>
      <c r="F109" s="81">
        <v>60</v>
      </c>
      <c r="G109" s="82">
        <v>1.26</v>
      </c>
      <c r="H109" s="82">
        <v>3.11</v>
      </c>
      <c r="I109" s="82">
        <v>4.46</v>
      </c>
      <c r="J109" s="81">
        <v>51</v>
      </c>
      <c r="K109" s="81" t="s">
        <v>111</v>
      </c>
      <c r="L109" s="42">
        <v>99</v>
      </c>
    </row>
    <row r="110" spans="1:12" ht="14.4">
      <c r="A110" s="23"/>
      <c r="B110" s="15"/>
      <c r="C110" s="11"/>
      <c r="D110" s="7" t="s">
        <v>27</v>
      </c>
      <c r="E110" s="80" t="s">
        <v>91</v>
      </c>
      <c r="F110" s="81">
        <v>205</v>
      </c>
      <c r="G110" s="82">
        <v>1.79</v>
      </c>
      <c r="H110" s="82">
        <v>6.03</v>
      </c>
      <c r="I110" s="82">
        <v>14.48</v>
      </c>
      <c r="J110" s="82">
        <v>119.65</v>
      </c>
      <c r="K110" s="81" t="s">
        <v>92</v>
      </c>
      <c r="L110" s="42"/>
    </row>
    <row r="111" spans="1:12" ht="14.4">
      <c r="A111" s="23"/>
      <c r="B111" s="15"/>
      <c r="C111" s="11"/>
      <c r="D111" s="7" t="s">
        <v>28</v>
      </c>
      <c r="E111" s="80" t="s">
        <v>60</v>
      </c>
      <c r="F111" s="81">
        <v>90</v>
      </c>
      <c r="G111" s="82">
        <v>10.39</v>
      </c>
      <c r="H111" s="82">
        <v>8.8699999999999992</v>
      </c>
      <c r="I111" s="82">
        <v>1.76</v>
      </c>
      <c r="J111" s="82">
        <v>128.52000000000001</v>
      </c>
      <c r="K111" s="82" t="s">
        <v>63</v>
      </c>
      <c r="L111" s="42"/>
    </row>
    <row r="112" spans="1:12" ht="14.4">
      <c r="A112" s="23"/>
      <c r="B112" s="15"/>
      <c r="C112" s="11"/>
      <c r="D112" s="7" t="s">
        <v>29</v>
      </c>
      <c r="E112" s="80" t="s">
        <v>61</v>
      </c>
      <c r="F112" s="81">
        <v>150</v>
      </c>
      <c r="G112" s="83">
        <v>6.6</v>
      </c>
      <c r="H112" s="82">
        <v>4.3</v>
      </c>
      <c r="I112" s="83">
        <v>42.3</v>
      </c>
      <c r="J112" s="83">
        <v>235</v>
      </c>
      <c r="K112" s="81" t="s">
        <v>62</v>
      </c>
      <c r="L112" s="42"/>
    </row>
    <row r="113" spans="1:12" ht="14.4">
      <c r="A113" s="23"/>
      <c r="B113" s="15"/>
      <c r="C113" s="11"/>
      <c r="D113" s="7" t="s">
        <v>30</v>
      </c>
      <c r="E113" s="80" t="s">
        <v>103</v>
      </c>
      <c r="F113" s="81">
        <v>200</v>
      </c>
      <c r="G113" s="82">
        <v>0.16</v>
      </c>
      <c r="H113" s="82">
        <v>0.04</v>
      </c>
      <c r="I113" s="82">
        <v>15.42</v>
      </c>
      <c r="J113" s="83">
        <v>63.6</v>
      </c>
      <c r="K113" s="81" t="s">
        <v>87</v>
      </c>
      <c r="L113" s="42"/>
    </row>
    <row r="114" spans="1:12" ht="14.4">
      <c r="A114" s="23"/>
      <c r="B114" s="15"/>
      <c r="C114" s="11"/>
      <c r="D114" s="7" t="s">
        <v>31</v>
      </c>
      <c r="E114" s="80" t="s">
        <v>40</v>
      </c>
      <c r="F114" s="81">
        <v>40</v>
      </c>
      <c r="G114" s="82">
        <v>3.16</v>
      </c>
      <c r="H114" s="83">
        <v>0.4</v>
      </c>
      <c r="I114" s="82">
        <v>19.32</v>
      </c>
      <c r="J114" s="81">
        <v>94</v>
      </c>
      <c r="K114" s="82"/>
      <c r="L114" s="42"/>
    </row>
    <row r="115" spans="1:12" ht="14.4">
      <c r="A115" s="23"/>
      <c r="B115" s="15"/>
      <c r="C115" s="11"/>
      <c r="D115" s="7" t="s">
        <v>32</v>
      </c>
      <c r="E115" s="80" t="s">
        <v>88</v>
      </c>
      <c r="F115" s="81">
        <v>50</v>
      </c>
      <c r="G115" s="83">
        <v>3.3</v>
      </c>
      <c r="H115" s="83">
        <v>0.6</v>
      </c>
      <c r="I115" s="82">
        <v>19.829999999999998</v>
      </c>
      <c r="J115" s="81">
        <v>99</v>
      </c>
      <c r="K115" s="82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26.66</v>
      </c>
      <c r="H118" s="19">
        <f t="shared" si="56"/>
        <v>23.349999999999998</v>
      </c>
      <c r="I118" s="19">
        <f t="shared" si="56"/>
        <v>117.57000000000001</v>
      </c>
      <c r="J118" s="19">
        <f t="shared" si="56"/>
        <v>790.7700000000001</v>
      </c>
      <c r="K118" s="25"/>
      <c r="L118" s="19">
        <f t="shared" ref="L118" si="57">SUM(L109:L117)</f>
        <v>99</v>
      </c>
    </row>
    <row r="119" spans="1:12" ht="15" thickBot="1">
      <c r="A119" s="29">
        <f>A101</f>
        <v>2</v>
      </c>
      <c r="B119" s="30">
        <f>B101</f>
        <v>1</v>
      </c>
      <c r="C119" s="166" t="s">
        <v>4</v>
      </c>
      <c r="D119" s="167"/>
      <c r="E119" s="31"/>
      <c r="F119" s="32">
        <f>F108+F118</f>
        <v>1380</v>
      </c>
      <c r="G119" s="32">
        <f t="shared" ref="G119" si="58">G108+G118</f>
        <v>49.980000000000004</v>
      </c>
      <c r="H119" s="32">
        <f t="shared" ref="H119" si="59">H108+H118</f>
        <v>41.429999999999993</v>
      </c>
      <c r="I119" s="32">
        <f t="shared" ref="I119" si="60">I108+I118</f>
        <v>197.11</v>
      </c>
      <c r="J119" s="32">
        <f t="shared" ref="J119:L119" si="61">J108+J118</f>
        <v>1369.89</v>
      </c>
      <c r="K119" s="32"/>
      <c r="L119" s="32">
        <f t="shared" si="61"/>
        <v>198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69" t="s">
        <v>147</v>
      </c>
      <c r="F120" s="73">
        <v>50</v>
      </c>
      <c r="G120" s="74">
        <v>6.5</v>
      </c>
      <c r="H120" s="75">
        <v>12.5</v>
      </c>
      <c r="I120" s="74">
        <v>0</v>
      </c>
      <c r="J120" s="75">
        <v>138.5</v>
      </c>
      <c r="K120" s="73"/>
      <c r="L120" s="40">
        <v>99</v>
      </c>
    </row>
    <row r="121" spans="1:12" ht="14.4">
      <c r="A121" s="14"/>
      <c r="B121" s="15"/>
      <c r="C121" s="11"/>
      <c r="D121" s="5" t="s">
        <v>21</v>
      </c>
      <c r="E121" s="122" t="s">
        <v>77</v>
      </c>
      <c r="F121" s="123">
        <v>155</v>
      </c>
      <c r="G121" s="124">
        <v>6.6</v>
      </c>
      <c r="H121" s="124">
        <v>8.9</v>
      </c>
      <c r="I121" s="124">
        <v>32.4</v>
      </c>
      <c r="J121" s="124">
        <v>237</v>
      </c>
      <c r="K121" s="123">
        <v>171</v>
      </c>
      <c r="L121" s="42"/>
    </row>
    <row r="122" spans="1:12" ht="14.4">
      <c r="A122" s="14"/>
      <c r="B122" s="15"/>
      <c r="C122" s="11"/>
      <c r="D122" s="7" t="s">
        <v>22</v>
      </c>
      <c r="E122" s="72" t="s">
        <v>47</v>
      </c>
      <c r="F122" s="70">
        <v>200</v>
      </c>
      <c r="G122" s="91"/>
      <c r="H122" s="91"/>
      <c r="I122" s="71">
        <v>11.09</v>
      </c>
      <c r="J122" s="71">
        <v>44.34</v>
      </c>
      <c r="K122" s="70" t="s">
        <v>48</v>
      </c>
      <c r="L122" s="42"/>
    </row>
    <row r="123" spans="1:12" ht="14.4">
      <c r="A123" s="14"/>
      <c r="B123" s="15"/>
      <c r="C123" s="11"/>
      <c r="D123" s="7" t="s">
        <v>23</v>
      </c>
      <c r="E123" s="72" t="s">
        <v>40</v>
      </c>
      <c r="F123" s="70">
        <v>30</v>
      </c>
      <c r="G123" s="71">
        <v>2.37</v>
      </c>
      <c r="H123" s="76">
        <v>0.3</v>
      </c>
      <c r="I123" s="71">
        <v>14.49</v>
      </c>
      <c r="J123" s="76">
        <v>70.5</v>
      </c>
      <c r="K123" s="71"/>
      <c r="L123" s="42"/>
    </row>
    <row r="124" spans="1:12" ht="14.4">
      <c r="A124" s="14"/>
      <c r="B124" s="15"/>
      <c r="C124" s="11"/>
      <c r="D124" s="7" t="s">
        <v>24</v>
      </c>
      <c r="E124" s="72" t="s">
        <v>133</v>
      </c>
      <c r="F124" s="70">
        <v>100</v>
      </c>
      <c r="G124" s="76">
        <v>0.4</v>
      </c>
      <c r="H124" s="76">
        <v>0.3</v>
      </c>
      <c r="I124" s="76">
        <v>10.9</v>
      </c>
      <c r="J124" s="70">
        <v>42</v>
      </c>
      <c r="K124" s="70" t="s">
        <v>45</v>
      </c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15.87</v>
      </c>
      <c r="H127" s="19">
        <f t="shared" si="62"/>
        <v>22</v>
      </c>
      <c r="I127" s="19">
        <f t="shared" si="62"/>
        <v>68.88</v>
      </c>
      <c r="J127" s="19">
        <f t="shared" si="62"/>
        <v>532.34</v>
      </c>
      <c r="K127" s="25"/>
      <c r="L127" s="19">
        <f t="shared" ref="L127" si="63">SUM(L120:L126)</f>
        <v>99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7" t="s">
        <v>122</v>
      </c>
      <c r="F128" s="93">
        <v>60</v>
      </c>
      <c r="G128" s="83">
        <v>2.6</v>
      </c>
      <c r="H128" s="82">
        <v>4.6500000000000004</v>
      </c>
      <c r="I128" s="82">
        <v>4.88</v>
      </c>
      <c r="J128" s="82">
        <v>73.92</v>
      </c>
      <c r="K128" s="81" t="s">
        <v>123</v>
      </c>
      <c r="L128" s="42">
        <v>99</v>
      </c>
    </row>
    <row r="129" spans="1:12" ht="14.4">
      <c r="A129" s="14"/>
      <c r="B129" s="15"/>
      <c r="C129" s="11"/>
      <c r="D129" s="7" t="s">
        <v>27</v>
      </c>
      <c r="E129" s="80" t="s">
        <v>112</v>
      </c>
      <c r="F129" s="81">
        <v>205</v>
      </c>
      <c r="G129" s="82">
        <v>2.0099999999999998</v>
      </c>
      <c r="H129" s="82">
        <v>4.01</v>
      </c>
      <c r="I129" s="82">
        <v>9.48</v>
      </c>
      <c r="J129" s="83">
        <v>82.6</v>
      </c>
      <c r="K129" s="81" t="s">
        <v>113</v>
      </c>
      <c r="L129" s="42"/>
    </row>
    <row r="130" spans="1:12" ht="14.4">
      <c r="A130" s="14"/>
      <c r="B130" s="15"/>
      <c r="C130" s="11"/>
      <c r="D130" s="7" t="s">
        <v>28</v>
      </c>
      <c r="E130" s="86" t="s">
        <v>148</v>
      </c>
      <c r="F130" s="87">
        <v>100</v>
      </c>
      <c r="G130" s="84">
        <v>13</v>
      </c>
      <c r="H130" s="88">
        <v>25</v>
      </c>
      <c r="I130" s="84">
        <v>0</v>
      </c>
      <c r="J130" s="88">
        <v>277</v>
      </c>
      <c r="K130" s="87"/>
      <c r="L130" s="42"/>
    </row>
    <row r="131" spans="1:12" ht="14.4">
      <c r="A131" s="14"/>
      <c r="B131" s="15"/>
      <c r="C131" s="11"/>
      <c r="D131" s="7" t="s">
        <v>29</v>
      </c>
      <c r="E131" s="125" t="s">
        <v>77</v>
      </c>
      <c r="F131" s="126">
        <v>155</v>
      </c>
      <c r="G131" s="127">
        <v>6.6</v>
      </c>
      <c r="H131" s="127">
        <v>8.9</v>
      </c>
      <c r="I131" s="127">
        <v>32.4</v>
      </c>
      <c r="J131" s="127">
        <v>237</v>
      </c>
      <c r="K131" s="126" t="s">
        <v>57</v>
      </c>
      <c r="L131" s="42"/>
    </row>
    <row r="132" spans="1:12" ht="14.4">
      <c r="A132" s="14"/>
      <c r="B132" s="15"/>
      <c r="C132" s="11"/>
      <c r="D132" s="7" t="s">
        <v>30</v>
      </c>
      <c r="E132" s="80" t="s">
        <v>86</v>
      </c>
      <c r="F132" s="81">
        <v>200</v>
      </c>
      <c r="G132" s="82">
        <v>0.16</v>
      </c>
      <c r="H132" s="82">
        <v>0.16</v>
      </c>
      <c r="I132" s="83">
        <v>14.9</v>
      </c>
      <c r="J132" s="82">
        <v>62.69</v>
      </c>
      <c r="K132" s="82" t="s">
        <v>87</v>
      </c>
      <c r="L132" s="42"/>
    </row>
    <row r="133" spans="1:12" ht="14.4">
      <c r="A133" s="14"/>
      <c r="B133" s="15"/>
      <c r="C133" s="11"/>
      <c r="D133" s="7" t="s">
        <v>31</v>
      </c>
      <c r="E133" s="80" t="s">
        <v>40</v>
      </c>
      <c r="F133" s="81">
        <v>40</v>
      </c>
      <c r="G133" s="82">
        <v>3.16</v>
      </c>
      <c r="H133" s="83">
        <v>0.4</v>
      </c>
      <c r="I133" s="82">
        <v>19.32</v>
      </c>
      <c r="J133" s="81">
        <v>94</v>
      </c>
      <c r="K133" s="82"/>
      <c r="L133" s="42"/>
    </row>
    <row r="134" spans="1:12" ht="14.4">
      <c r="A134" s="14"/>
      <c r="B134" s="15"/>
      <c r="C134" s="11"/>
      <c r="D134" s="7" t="s">
        <v>32</v>
      </c>
      <c r="E134" s="80" t="s">
        <v>88</v>
      </c>
      <c r="F134" s="81">
        <v>50</v>
      </c>
      <c r="G134" s="83">
        <v>3.3</v>
      </c>
      <c r="H134" s="83">
        <v>0.6</v>
      </c>
      <c r="I134" s="82">
        <v>19.829999999999998</v>
      </c>
      <c r="J134" s="81">
        <v>99</v>
      </c>
      <c r="K134" s="82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30.830000000000002</v>
      </c>
      <c r="H137" s="19">
        <f t="shared" si="64"/>
        <v>43.719999999999992</v>
      </c>
      <c r="I137" s="19">
        <f t="shared" si="64"/>
        <v>100.80999999999999</v>
      </c>
      <c r="J137" s="19">
        <f t="shared" si="64"/>
        <v>926.21</v>
      </c>
      <c r="K137" s="25"/>
      <c r="L137" s="19">
        <f t="shared" ref="L137" si="65">SUM(L128:L136)</f>
        <v>99</v>
      </c>
    </row>
    <row r="138" spans="1:12" ht="15" thickBot="1">
      <c r="A138" s="33">
        <f>A120</f>
        <v>2</v>
      </c>
      <c r="B138" s="33">
        <f>B120</f>
        <v>2</v>
      </c>
      <c r="C138" s="166" t="s">
        <v>4</v>
      </c>
      <c r="D138" s="167"/>
      <c r="E138" s="31"/>
      <c r="F138" s="32">
        <f>F127+F137</f>
        <v>1345</v>
      </c>
      <c r="G138" s="32">
        <f t="shared" ref="G138" si="66">G127+G137</f>
        <v>46.7</v>
      </c>
      <c r="H138" s="32">
        <f t="shared" ref="H138" si="67">H127+H137</f>
        <v>65.72</v>
      </c>
      <c r="I138" s="32">
        <f t="shared" ref="I138" si="68">I127+I137</f>
        <v>169.69</v>
      </c>
      <c r="J138" s="32">
        <f t="shared" ref="J138:L138" si="69">J127+J137</f>
        <v>1458.5500000000002</v>
      </c>
      <c r="K138" s="32"/>
      <c r="L138" s="32">
        <f t="shared" si="69"/>
        <v>198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72" t="s">
        <v>52</v>
      </c>
      <c r="F139" s="70">
        <v>200</v>
      </c>
      <c r="G139" s="71">
        <v>6.96</v>
      </c>
      <c r="H139" s="71">
        <v>7.42</v>
      </c>
      <c r="I139" s="71">
        <v>34.68</v>
      </c>
      <c r="J139" s="71">
        <v>232.05</v>
      </c>
      <c r="K139" s="71" t="s">
        <v>54</v>
      </c>
      <c r="L139" s="40">
        <v>99</v>
      </c>
    </row>
    <row r="140" spans="1:12" ht="14.4">
      <c r="A140" s="23"/>
      <c r="B140" s="15"/>
      <c r="C140" s="11"/>
      <c r="D140" s="165" t="s">
        <v>21</v>
      </c>
      <c r="E140" s="72" t="s">
        <v>67</v>
      </c>
      <c r="F140" s="70">
        <v>100</v>
      </c>
      <c r="G140" s="71">
        <v>7.63</v>
      </c>
      <c r="H140" s="71">
        <v>8.16</v>
      </c>
      <c r="I140" s="71">
        <v>31.26</v>
      </c>
      <c r="J140" s="71">
        <v>232.42</v>
      </c>
      <c r="K140" s="70"/>
      <c r="L140" s="42"/>
    </row>
    <row r="141" spans="1:12" ht="14.4">
      <c r="A141" s="23"/>
      <c r="B141" s="15"/>
      <c r="C141" s="11"/>
      <c r="D141" s="7" t="s">
        <v>22</v>
      </c>
      <c r="E141" s="72" t="s">
        <v>39</v>
      </c>
      <c r="F141" s="70">
        <v>200</v>
      </c>
      <c r="G141" s="71">
        <v>3.99</v>
      </c>
      <c r="H141" s="71">
        <v>3.17</v>
      </c>
      <c r="I141" s="71">
        <v>16.34</v>
      </c>
      <c r="J141" s="71">
        <v>111.18</v>
      </c>
      <c r="K141" s="70" t="s">
        <v>53</v>
      </c>
      <c r="L141" s="42"/>
    </row>
    <row r="142" spans="1:12" ht="15.75" customHeight="1">
      <c r="A142" s="23"/>
      <c r="B142" s="15"/>
      <c r="C142" s="11"/>
      <c r="D142" s="7" t="s">
        <v>24</v>
      </c>
      <c r="E142" s="72" t="s">
        <v>41</v>
      </c>
      <c r="F142" s="73">
        <v>150</v>
      </c>
      <c r="G142" s="75">
        <v>2.25</v>
      </c>
      <c r="H142" s="75">
        <v>0.3</v>
      </c>
      <c r="I142" s="75">
        <v>32.700000000000003</v>
      </c>
      <c r="J142" s="71">
        <f>I142*4+H142*9+G142*4</f>
        <v>142.5</v>
      </c>
      <c r="K142" s="73" t="s">
        <v>45</v>
      </c>
      <c r="L142" s="42"/>
    </row>
    <row r="143" spans="1:12" ht="14.4">
      <c r="A143" s="23"/>
      <c r="B143" s="15"/>
      <c r="C143" s="11"/>
      <c r="D143" s="7"/>
      <c r="E143" s="60"/>
      <c r="F143" s="50"/>
      <c r="G143" s="50"/>
      <c r="H143" s="50"/>
      <c r="I143" s="51"/>
      <c r="J143" s="50"/>
      <c r="K143" s="6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20.83</v>
      </c>
      <c r="H146" s="19">
        <f t="shared" si="70"/>
        <v>19.05</v>
      </c>
      <c r="I146" s="19">
        <f t="shared" si="70"/>
        <v>114.98</v>
      </c>
      <c r="J146" s="19">
        <f t="shared" si="70"/>
        <v>718.15000000000009</v>
      </c>
      <c r="K146" s="25"/>
      <c r="L146" s="19">
        <f t="shared" ref="L146" si="71">SUM(L139:L145)</f>
        <v>99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114</v>
      </c>
      <c r="F147" s="81">
        <v>60</v>
      </c>
      <c r="G147" s="82">
        <v>1.07</v>
      </c>
      <c r="H147" s="82">
        <v>3.29</v>
      </c>
      <c r="I147" s="82">
        <v>4.21</v>
      </c>
      <c r="J147" s="82">
        <v>50.52</v>
      </c>
      <c r="K147" s="81" t="s">
        <v>115</v>
      </c>
      <c r="L147" s="42">
        <v>99</v>
      </c>
    </row>
    <row r="148" spans="1:12" ht="14.4">
      <c r="A148" s="23"/>
      <c r="B148" s="15"/>
      <c r="C148" s="11"/>
      <c r="D148" s="7" t="s">
        <v>27</v>
      </c>
      <c r="E148" s="80" t="s">
        <v>100</v>
      </c>
      <c r="F148" s="99">
        <v>200</v>
      </c>
      <c r="G148" s="83">
        <v>4.7</v>
      </c>
      <c r="H148" s="82">
        <v>4.3</v>
      </c>
      <c r="I148" s="82">
        <v>15.42</v>
      </c>
      <c r="J148" s="83">
        <v>102.7</v>
      </c>
      <c r="K148" s="81"/>
      <c r="L148" s="42"/>
    </row>
    <row r="149" spans="1:12" ht="14.4">
      <c r="A149" s="23"/>
      <c r="B149" s="15"/>
      <c r="C149" s="11"/>
      <c r="D149" s="7" t="s">
        <v>28</v>
      </c>
      <c r="E149" s="128" t="s">
        <v>116</v>
      </c>
      <c r="F149" s="87">
        <v>90</v>
      </c>
      <c r="G149" s="84">
        <v>21.57</v>
      </c>
      <c r="H149" s="88">
        <v>9.0500000000000007</v>
      </c>
      <c r="I149" s="84">
        <v>3.46</v>
      </c>
      <c r="J149" s="88">
        <v>163.63999999999999</v>
      </c>
      <c r="K149" s="82"/>
      <c r="L149" s="42"/>
    </row>
    <row r="150" spans="1:12" ht="14.4">
      <c r="A150" s="23"/>
      <c r="B150" s="15"/>
      <c r="C150" s="11"/>
      <c r="D150" s="7" t="s">
        <v>29</v>
      </c>
      <c r="E150" s="128" t="s">
        <v>79</v>
      </c>
      <c r="F150" s="87">
        <v>150</v>
      </c>
      <c r="G150" s="84">
        <v>3.45</v>
      </c>
      <c r="H150" s="84">
        <v>4.1900000000000004</v>
      </c>
      <c r="I150" s="84">
        <v>18.96</v>
      </c>
      <c r="J150" s="84">
        <f>I150*4+H150*9+G150*4</f>
        <v>127.35000000000001</v>
      </c>
      <c r="K150" s="82"/>
      <c r="L150" s="42"/>
    </row>
    <row r="151" spans="1:12" ht="14.4">
      <c r="A151" s="23"/>
      <c r="B151" s="15"/>
      <c r="C151" s="11"/>
      <c r="D151" s="7" t="s">
        <v>30</v>
      </c>
      <c r="E151" s="80" t="s">
        <v>96</v>
      </c>
      <c r="F151" s="93">
        <v>200</v>
      </c>
      <c r="G151" s="94">
        <v>0.59</v>
      </c>
      <c r="H151" s="94">
        <v>0.05</v>
      </c>
      <c r="I151" s="94">
        <v>18.579999999999998</v>
      </c>
      <c r="J151" s="94">
        <v>77.94</v>
      </c>
      <c r="K151" s="81" t="s">
        <v>97</v>
      </c>
      <c r="L151" s="42"/>
    </row>
    <row r="152" spans="1:12" ht="14.4">
      <c r="A152" s="23"/>
      <c r="B152" s="15"/>
      <c r="C152" s="11"/>
      <c r="D152" s="7" t="s">
        <v>31</v>
      </c>
      <c r="E152" s="80" t="s">
        <v>40</v>
      </c>
      <c r="F152" s="81">
        <v>40</v>
      </c>
      <c r="G152" s="82">
        <v>3.16</v>
      </c>
      <c r="H152" s="83">
        <v>0.4</v>
      </c>
      <c r="I152" s="82">
        <v>19.32</v>
      </c>
      <c r="J152" s="81">
        <v>94</v>
      </c>
      <c r="K152" s="82"/>
      <c r="L152" s="42"/>
    </row>
    <row r="153" spans="1:12" ht="14.4">
      <c r="A153" s="23"/>
      <c r="B153" s="15"/>
      <c r="C153" s="11"/>
      <c r="D153" s="7" t="s">
        <v>32</v>
      </c>
      <c r="E153" s="80" t="s">
        <v>88</v>
      </c>
      <c r="F153" s="81">
        <v>50</v>
      </c>
      <c r="G153" s="83">
        <v>3.3</v>
      </c>
      <c r="H153" s="83">
        <v>0.6</v>
      </c>
      <c r="I153" s="82">
        <v>19.829999999999998</v>
      </c>
      <c r="J153" s="81">
        <v>99</v>
      </c>
      <c r="K153" s="82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37.839999999999996</v>
      </c>
      <c r="H156" s="19">
        <f t="shared" si="72"/>
        <v>21.880000000000003</v>
      </c>
      <c r="I156" s="19">
        <f t="shared" si="72"/>
        <v>99.779999999999987</v>
      </c>
      <c r="J156" s="19">
        <f t="shared" si="72"/>
        <v>715.15000000000009</v>
      </c>
      <c r="K156" s="25"/>
      <c r="L156" s="19">
        <f t="shared" ref="L156" si="73">SUM(L147:L155)</f>
        <v>99</v>
      </c>
    </row>
    <row r="157" spans="1:12" ht="15" thickBot="1">
      <c r="A157" s="29">
        <f>A139</f>
        <v>2</v>
      </c>
      <c r="B157" s="30">
        <f>B139</f>
        <v>3</v>
      </c>
      <c r="C157" s="166" t="s">
        <v>4</v>
      </c>
      <c r="D157" s="167"/>
      <c r="E157" s="31"/>
      <c r="F157" s="32">
        <f>F146+F156</f>
        <v>1440</v>
      </c>
      <c r="G157" s="32">
        <f t="shared" ref="G157" si="74">G146+G156</f>
        <v>58.669999999999995</v>
      </c>
      <c r="H157" s="32">
        <f t="shared" ref="H157" si="75">H146+H156</f>
        <v>40.930000000000007</v>
      </c>
      <c r="I157" s="32">
        <f t="shared" ref="I157" si="76">I146+I156</f>
        <v>214.76</v>
      </c>
      <c r="J157" s="32">
        <f t="shared" ref="J157:L157" si="77">J146+J156</f>
        <v>1433.3000000000002</v>
      </c>
      <c r="K157" s="32"/>
      <c r="L157" s="32">
        <f t="shared" si="77"/>
        <v>198</v>
      </c>
    </row>
    <row r="158" spans="1:12" ht="14.4">
      <c r="A158" s="20">
        <v>2</v>
      </c>
      <c r="B158" s="21">
        <v>4</v>
      </c>
      <c r="C158" s="22" t="s">
        <v>20</v>
      </c>
      <c r="D158" s="5"/>
      <c r="E158" s="72" t="s">
        <v>69</v>
      </c>
      <c r="F158" s="73">
        <v>15</v>
      </c>
      <c r="G158" s="74">
        <v>1.94</v>
      </c>
      <c r="H158" s="74">
        <v>3.27</v>
      </c>
      <c r="I158" s="74">
        <v>0.28999999999999998</v>
      </c>
      <c r="J158" s="75">
        <v>38.4</v>
      </c>
      <c r="K158" s="73" t="s">
        <v>71</v>
      </c>
      <c r="L158" s="40">
        <v>99</v>
      </c>
    </row>
    <row r="159" spans="1:12" ht="14.4">
      <c r="A159" s="23"/>
      <c r="B159" s="15"/>
      <c r="C159" s="11"/>
      <c r="D159" s="165" t="s">
        <v>21</v>
      </c>
      <c r="E159" s="72" t="s">
        <v>70</v>
      </c>
      <c r="F159" s="129">
        <v>160</v>
      </c>
      <c r="G159" s="130">
        <v>22.92</v>
      </c>
      <c r="H159" s="130">
        <v>13.17</v>
      </c>
      <c r="I159" s="130">
        <v>33.29</v>
      </c>
      <c r="J159" s="130">
        <v>345.69</v>
      </c>
      <c r="K159" s="70" t="s">
        <v>72</v>
      </c>
      <c r="L159" s="42"/>
    </row>
    <row r="160" spans="1:12" ht="14.4">
      <c r="A160" s="23"/>
      <c r="B160" s="15"/>
      <c r="C160" s="11"/>
      <c r="D160" s="7" t="s">
        <v>22</v>
      </c>
      <c r="E160" s="72" t="s">
        <v>55</v>
      </c>
      <c r="F160" s="129">
        <v>200</v>
      </c>
      <c r="G160" s="130">
        <v>0.06</v>
      </c>
      <c r="H160" s="130">
        <f>0.06</f>
        <v>0.06</v>
      </c>
      <c r="I160" s="130">
        <f>6.7</f>
        <v>6.7</v>
      </c>
      <c r="J160" s="130">
        <v>46.28</v>
      </c>
      <c r="K160" s="70" t="s">
        <v>44</v>
      </c>
      <c r="L160" s="42"/>
    </row>
    <row r="161" spans="1:12" ht="14.4">
      <c r="A161" s="23"/>
      <c r="B161" s="15"/>
      <c r="C161" s="11"/>
      <c r="D161" s="7" t="s">
        <v>23</v>
      </c>
      <c r="E161" s="72" t="s">
        <v>40</v>
      </c>
      <c r="F161" s="70">
        <v>30</v>
      </c>
      <c r="G161" s="71">
        <v>2.37</v>
      </c>
      <c r="H161" s="76">
        <v>0.3</v>
      </c>
      <c r="I161" s="71">
        <v>14.49</v>
      </c>
      <c r="J161" s="76">
        <v>70.5</v>
      </c>
      <c r="K161" s="71"/>
      <c r="L161" s="42"/>
    </row>
    <row r="162" spans="1:12" ht="14.4">
      <c r="A162" s="23"/>
      <c r="B162" s="15"/>
      <c r="C162" s="11"/>
      <c r="D162" s="7" t="s">
        <v>24</v>
      </c>
      <c r="E162" s="72" t="s">
        <v>133</v>
      </c>
      <c r="F162" s="70">
        <v>100</v>
      </c>
      <c r="G162" s="76">
        <v>0.4</v>
      </c>
      <c r="H162" s="76">
        <v>0.3</v>
      </c>
      <c r="I162" s="76">
        <v>10.9</v>
      </c>
      <c r="J162" s="70">
        <v>42</v>
      </c>
      <c r="K162" s="70" t="s">
        <v>45</v>
      </c>
      <c r="L162" s="42"/>
    </row>
    <row r="163" spans="1:12" ht="14.4">
      <c r="A163" s="23"/>
      <c r="B163" s="15"/>
      <c r="C163" s="11"/>
      <c r="D163" s="6"/>
      <c r="E163" s="60"/>
      <c r="F163" s="50"/>
      <c r="G163" s="50"/>
      <c r="H163" s="50"/>
      <c r="I163" s="51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542.87</v>
      </c>
      <c r="K165" s="25"/>
      <c r="L165" s="19">
        <f t="shared" ref="L165" si="79">SUM(L158:L164)</f>
        <v>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81</v>
      </c>
      <c r="F166" s="81">
        <v>60</v>
      </c>
      <c r="G166" s="82">
        <v>1.05</v>
      </c>
      <c r="H166" s="82">
        <v>5.12</v>
      </c>
      <c r="I166" s="82">
        <v>5.64</v>
      </c>
      <c r="J166" s="82">
        <v>73.319999999999993</v>
      </c>
      <c r="K166" s="81" t="s">
        <v>82</v>
      </c>
      <c r="L166" s="42">
        <v>99</v>
      </c>
    </row>
    <row r="167" spans="1:12" ht="14.4">
      <c r="A167" s="23"/>
      <c r="B167" s="15"/>
      <c r="C167" s="11"/>
      <c r="D167" s="7" t="s">
        <v>27</v>
      </c>
      <c r="E167" s="80" t="s">
        <v>83</v>
      </c>
      <c r="F167" s="81">
        <v>205</v>
      </c>
      <c r="G167" s="82">
        <v>1.53</v>
      </c>
      <c r="H167" s="83">
        <v>4.9000000000000004</v>
      </c>
      <c r="I167" s="82">
        <v>7.94</v>
      </c>
      <c r="J167" s="82">
        <v>82.42</v>
      </c>
      <c r="K167" s="81" t="s">
        <v>84</v>
      </c>
      <c r="L167" s="42"/>
    </row>
    <row r="168" spans="1:12" ht="14.4">
      <c r="A168" s="23"/>
      <c r="B168" s="15"/>
      <c r="C168" s="11"/>
      <c r="D168" s="7" t="s">
        <v>28</v>
      </c>
      <c r="E168" s="80" t="s">
        <v>76</v>
      </c>
      <c r="F168" s="81">
        <v>90</v>
      </c>
      <c r="G168" s="82">
        <v>11.49</v>
      </c>
      <c r="H168" s="82">
        <v>13.42</v>
      </c>
      <c r="I168" s="82">
        <v>10.85</v>
      </c>
      <c r="J168" s="82">
        <v>211.77</v>
      </c>
      <c r="K168" s="81" t="s">
        <v>78</v>
      </c>
      <c r="L168" s="42"/>
    </row>
    <row r="169" spans="1:12" ht="14.4">
      <c r="A169" s="23"/>
      <c r="B169" s="15"/>
      <c r="C169" s="11"/>
      <c r="D169" s="7" t="s">
        <v>29</v>
      </c>
      <c r="E169" s="86" t="s">
        <v>149</v>
      </c>
      <c r="F169" s="87">
        <v>150</v>
      </c>
      <c r="G169" s="84">
        <v>2.8</v>
      </c>
      <c r="H169" s="84">
        <v>5.26</v>
      </c>
      <c r="I169" s="84">
        <v>14.76</v>
      </c>
      <c r="J169" s="84">
        <v>117.51</v>
      </c>
      <c r="K169" s="131"/>
      <c r="L169" s="42"/>
    </row>
    <row r="170" spans="1:12" ht="14.4">
      <c r="A170" s="23"/>
      <c r="B170" s="15"/>
      <c r="C170" s="11"/>
      <c r="D170" s="7" t="s">
        <v>30</v>
      </c>
      <c r="E170" s="80" t="s">
        <v>86</v>
      </c>
      <c r="F170" s="81">
        <v>200</v>
      </c>
      <c r="G170" s="82">
        <v>0.16</v>
      </c>
      <c r="H170" s="82">
        <v>0.16</v>
      </c>
      <c r="I170" s="83">
        <v>14.9</v>
      </c>
      <c r="J170" s="84">
        <f>I170*4+H170*9+G170*4</f>
        <v>61.68</v>
      </c>
      <c r="K170" s="82" t="s">
        <v>87</v>
      </c>
      <c r="L170" s="42"/>
    </row>
    <row r="171" spans="1:12" ht="14.4">
      <c r="A171" s="23"/>
      <c r="B171" s="15"/>
      <c r="C171" s="11"/>
      <c r="D171" s="7" t="s">
        <v>31</v>
      </c>
      <c r="E171" s="80" t="s">
        <v>40</v>
      </c>
      <c r="F171" s="81">
        <v>40</v>
      </c>
      <c r="G171" s="82">
        <v>3.16</v>
      </c>
      <c r="H171" s="83">
        <v>0.4</v>
      </c>
      <c r="I171" s="82">
        <v>19.32</v>
      </c>
      <c r="J171" s="84">
        <f>I171*4+H171*9+G171*4</f>
        <v>93.52</v>
      </c>
      <c r="K171" s="82"/>
      <c r="L171" s="42"/>
    </row>
    <row r="172" spans="1:12" ht="14.4">
      <c r="A172" s="23"/>
      <c r="B172" s="15"/>
      <c r="C172" s="11"/>
      <c r="D172" s="7" t="s">
        <v>32</v>
      </c>
      <c r="E172" s="80" t="s">
        <v>88</v>
      </c>
      <c r="F172" s="81">
        <v>50</v>
      </c>
      <c r="G172" s="83">
        <v>3.3</v>
      </c>
      <c r="H172" s="83">
        <v>0.6</v>
      </c>
      <c r="I172" s="82">
        <v>19.829999999999998</v>
      </c>
      <c r="J172" s="84">
        <f>I172*4+H172*9+G172*4</f>
        <v>97.92</v>
      </c>
      <c r="K172" s="82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23.490000000000002</v>
      </c>
      <c r="H175" s="19">
        <f t="shared" si="80"/>
        <v>29.859999999999996</v>
      </c>
      <c r="I175" s="19">
        <f t="shared" si="80"/>
        <v>93.24</v>
      </c>
      <c r="J175" s="19">
        <f t="shared" si="80"/>
        <v>738.13999999999987</v>
      </c>
      <c r="K175" s="25"/>
      <c r="L175" s="19">
        <f t="shared" ref="L175" si="81">SUM(L166:L174)</f>
        <v>99</v>
      </c>
    </row>
    <row r="176" spans="1:12" ht="15" thickBot="1">
      <c r="A176" s="29">
        <f>A158</f>
        <v>2</v>
      </c>
      <c r="B176" s="30">
        <f>B158</f>
        <v>4</v>
      </c>
      <c r="C176" s="166" t="s">
        <v>4</v>
      </c>
      <c r="D176" s="167"/>
      <c r="E176" s="31"/>
      <c r="F176" s="32">
        <f>F165+F175</f>
        <v>1300</v>
      </c>
      <c r="G176" s="32">
        <f t="shared" ref="G176" si="82">G165+G175</f>
        <v>51.180000000000007</v>
      </c>
      <c r="H176" s="32">
        <f t="shared" ref="H176" si="83">H165+H175</f>
        <v>46.959999999999994</v>
      </c>
      <c r="I176" s="32">
        <f t="shared" ref="I176" si="84">I165+I175</f>
        <v>158.91</v>
      </c>
      <c r="J176" s="32">
        <f t="shared" ref="J176:L176" si="85">J165+J175</f>
        <v>1281.0099999999998</v>
      </c>
      <c r="K176" s="32"/>
      <c r="L176" s="32">
        <f t="shared" si="85"/>
        <v>198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132" t="s">
        <v>80</v>
      </c>
      <c r="F177" s="133">
        <v>90</v>
      </c>
      <c r="G177" s="134">
        <v>13.21</v>
      </c>
      <c r="H177" s="135">
        <v>10.23</v>
      </c>
      <c r="I177" s="135">
        <v>12.98</v>
      </c>
      <c r="J177" s="135">
        <v>157.44999999999999</v>
      </c>
      <c r="K177" s="136"/>
      <c r="L177" s="40"/>
    </row>
    <row r="178" spans="1:12" ht="14.4">
      <c r="A178" s="23"/>
      <c r="B178" s="15"/>
      <c r="C178" s="11"/>
      <c r="D178" s="5" t="s">
        <v>21</v>
      </c>
      <c r="E178" s="102" t="s">
        <v>150</v>
      </c>
      <c r="F178" s="103">
        <v>155</v>
      </c>
      <c r="G178" s="104">
        <v>6.6</v>
      </c>
      <c r="H178" s="105">
        <v>4.3</v>
      </c>
      <c r="I178" s="104">
        <v>42.3</v>
      </c>
      <c r="J178" s="104">
        <v>235</v>
      </c>
      <c r="K178" s="70" t="s">
        <v>62</v>
      </c>
      <c r="L178" s="42"/>
    </row>
    <row r="179" spans="1:12" ht="14.4">
      <c r="A179" s="23"/>
      <c r="B179" s="15"/>
      <c r="C179" s="11"/>
      <c r="D179" s="7" t="s">
        <v>22</v>
      </c>
      <c r="E179" s="72" t="s">
        <v>47</v>
      </c>
      <c r="F179" s="70">
        <v>200</v>
      </c>
      <c r="G179" s="91"/>
      <c r="H179" s="91"/>
      <c r="I179" s="71">
        <v>11.09</v>
      </c>
      <c r="J179" s="71">
        <v>44.34</v>
      </c>
      <c r="K179" s="70" t="s">
        <v>48</v>
      </c>
      <c r="L179" s="42"/>
    </row>
    <row r="180" spans="1:12" ht="14.4">
      <c r="A180" s="23"/>
      <c r="B180" s="15"/>
      <c r="C180" s="11"/>
      <c r="D180" s="7" t="s">
        <v>23</v>
      </c>
      <c r="E180" s="72" t="s">
        <v>40</v>
      </c>
      <c r="F180" s="70">
        <v>30</v>
      </c>
      <c r="G180" s="71">
        <v>2.37</v>
      </c>
      <c r="H180" s="76">
        <v>0.3</v>
      </c>
      <c r="I180" s="71">
        <v>14.49</v>
      </c>
      <c r="J180" s="76">
        <v>70.5</v>
      </c>
      <c r="K180" s="71"/>
      <c r="L180" s="42"/>
    </row>
    <row r="181" spans="1:12" ht="14.4">
      <c r="A181" s="23"/>
      <c r="B181" s="15"/>
      <c r="C181" s="11"/>
      <c r="D181" s="7" t="s">
        <v>24</v>
      </c>
      <c r="E181" s="72" t="s">
        <v>136</v>
      </c>
      <c r="F181" s="70">
        <v>100</v>
      </c>
      <c r="G181" s="76">
        <v>0.4</v>
      </c>
      <c r="H181" s="76">
        <v>0.4</v>
      </c>
      <c r="I181" s="76">
        <v>9.8000000000000007</v>
      </c>
      <c r="J181" s="70">
        <v>47</v>
      </c>
      <c r="K181" s="70" t="s">
        <v>45</v>
      </c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22.580000000000002</v>
      </c>
      <c r="H184" s="19">
        <f t="shared" si="86"/>
        <v>15.230000000000002</v>
      </c>
      <c r="I184" s="19">
        <f t="shared" si="86"/>
        <v>90.66</v>
      </c>
      <c r="J184" s="19">
        <f t="shared" si="86"/>
        <v>554.29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151</v>
      </c>
      <c r="F185" s="81">
        <v>60</v>
      </c>
      <c r="G185" s="82">
        <v>0.5</v>
      </c>
      <c r="H185" s="82">
        <v>0.1</v>
      </c>
      <c r="I185" s="82">
        <v>1.7</v>
      </c>
      <c r="J185" s="84">
        <v>9</v>
      </c>
      <c r="K185" s="81" t="s">
        <v>117</v>
      </c>
      <c r="L185" s="42">
        <v>99</v>
      </c>
    </row>
    <row r="186" spans="1:12" ht="14.4">
      <c r="A186" s="23"/>
      <c r="B186" s="15"/>
      <c r="C186" s="11"/>
      <c r="D186" s="7" t="s">
        <v>27</v>
      </c>
      <c r="E186" s="77" t="s">
        <v>152</v>
      </c>
      <c r="F186" s="81">
        <v>200</v>
      </c>
      <c r="G186" s="83">
        <v>9.24</v>
      </c>
      <c r="H186" s="82">
        <v>6.18</v>
      </c>
      <c r="I186" s="82">
        <v>10.51</v>
      </c>
      <c r="J186" s="84">
        <v>134.69999999999999</v>
      </c>
      <c r="K186" s="81"/>
      <c r="L186" s="42"/>
    </row>
    <row r="187" spans="1:12" ht="14.4">
      <c r="A187" s="23"/>
      <c r="B187" s="15"/>
      <c r="C187" s="11"/>
      <c r="D187" s="7" t="s">
        <v>28</v>
      </c>
      <c r="E187" s="137" t="s">
        <v>80</v>
      </c>
      <c r="F187" s="138">
        <v>90</v>
      </c>
      <c r="G187" s="139">
        <v>13.21</v>
      </c>
      <c r="H187" s="140">
        <v>10.23</v>
      </c>
      <c r="I187" s="140">
        <v>12.98</v>
      </c>
      <c r="J187" s="140">
        <v>157.44999999999999</v>
      </c>
      <c r="K187" s="121"/>
      <c r="L187" s="42"/>
    </row>
    <row r="188" spans="1:12" ht="14.4">
      <c r="A188" s="23"/>
      <c r="B188" s="15"/>
      <c r="C188" s="11"/>
      <c r="D188" s="7" t="s">
        <v>29</v>
      </c>
      <c r="E188" s="110" t="s">
        <v>150</v>
      </c>
      <c r="F188" s="111">
        <v>155</v>
      </c>
      <c r="G188" s="83">
        <v>6.6</v>
      </c>
      <c r="H188" s="82">
        <v>4.3</v>
      </c>
      <c r="I188" s="83">
        <v>42.3</v>
      </c>
      <c r="J188" s="83">
        <v>235</v>
      </c>
      <c r="K188" s="81" t="s">
        <v>62</v>
      </c>
      <c r="L188" s="42"/>
    </row>
    <row r="189" spans="1:12" ht="14.4">
      <c r="A189" s="23"/>
      <c r="B189" s="15"/>
      <c r="C189" s="11"/>
      <c r="D189" s="7" t="s">
        <v>30</v>
      </c>
      <c r="E189" s="128" t="s">
        <v>55</v>
      </c>
      <c r="F189" s="126">
        <v>200</v>
      </c>
      <c r="G189" s="127">
        <v>0.06</v>
      </c>
      <c r="H189" s="127">
        <f>0.06</f>
        <v>0.06</v>
      </c>
      <c r="I189" s="127">
        <f>6.7</f>
        <v>6.7</v>
      </c>
      <c r="J189" s="84">
        <f>I189*4+H189*9+G189*4</f>
        <v>27.58</v>
      </c>
      <c r="K189" s="87" t="s">
        <v>44</v>
      </c>
      <c r="L189" s="42"/>
    </row>
    <row r="190" spans="1:12" ht="14.4">
      <c r="A190" s="23"/>
      <c r="B190" s="15"/>
      <c r="C190" s="11"/>
      <c r="D190" s="7" t="s">
        <v>31</v>
      </c>
      <c r="E190" s="80" t="s">
        <v>40</v>
      </c>
      <c r="F190" s="81">
        <v>40</v>
      </c>
      <c r="G190" s="82">
        <v>3.16</v>
      </c>
      <c r="H190" s="83">
        <v>0.4</v>
      </c>
      <c r="I190" s="82">
        <v>19.32</v>
      </c>
      <c r="J190" s="84">
        <f>I190*4+H190*9+G190*4</f>
        <v>93.52</v>
      </c>
      <c r="K190" s="82"/>
      <c r="L190" s="42"/>
    </row>
    <row r="191" spans="1:12" ht="14.4">
      <c r="A191" s="23"/>
      <c r="B191" s="15"/>
      <c r="C191" s="11"/>
      <c r="D191" s="7" t="s">
        <v>32</v>
      </c>
      <c r="E191" s="80" t="s">
        <v>88</v>
      </c>
      <c r="F191" s="81">
        <v>50</v>
      </c>
      <c r="G191" s="83">
        <v>3.3</v>
      </c>
      <c r="H191" s="83">
        <v>0.6</v>
      </c>
      <c r="I191" s="82">
        <v>19.829999999999998</v>
      </c>
      <c r="J191" s="84">
        <f>I191*4+H191*9+G191*4</f>
        <v>97.92</v>
      </c>
      <c r="K191" s="82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36.07</v>
      </c>
      <c r="H194" s="19">
        <f t="shared" si="88"/>
        <v>21.869999999999997</v>
      </c>
      <c r="I194" s="19">
        <f t="shared" si="88"/>
        <v>113.33999999999999</v>
      </c>
      <c r="J194" s="19">
        <f t="shared" si="88"/>
        <v>755.17</v>
      </c>
      <c r="K194" s="25"/>
      <c r="L194" s="19">
        <f t="shared" ref="L194" si="89">SUM(L185:L193)</f>
        <v>99</v>
      </c>
    </row>
    <row r="195" spans="1:12" ht="15" thickBot="1">
      <c r="A195" s="29">
        <f>A177</f>
        <v>2</v>
      </c>
      <c r="B195" s="30">
        <f>B177</f>
        <v>5</v>
      </c>
      <c r="C195" s="166" t="s">
        <v>4</v>
      </c>
      <c r="D195" s="167"/>
      <c r="E195" s="31"/>
      <c r="F195" s="32">
        <f>F184+F194</f>
        <v>1370</v>
      </c>
      <c r="G195" s="32">
        <f t="shared" ref="G195" si="90">G184+G194</f>
        <v>58.650000000000006</v>
      </c>
      <c r="H195" s="32">
        <f t="shared" ref="H195" si="91">H184+H194</f>
        <v>37.1</v>
      </c>
      <c r="I195" s="32">
        <f t="shared" ref="I195" si="92">I184+I194</f>
        <v>204</v>
      </c>
      <c r="J195" s="32">
        <f t="shared" ref="J195:L195" si="93">J184+J194</f>
        <v>1309.46</v>
      </c>
      <c r="K195" s="32"/>
      <c r="L195" s="32">
        <f t="shared" si="93"/>
        <v>99</v>
      </c>
    </row>
    <row r="196" spans="1:12" ht="15" thickBot="1">
      <c r="A196" s="20">
        <v>3</v>
      </c>
      <c r="B196" s="21">
        <v>1</v>
      </c>
      <c r="C196" s="22" t="s">
        <v>20</v>
      </c>
      <c r="D196" s="5"/>
      <c r="E196" s="72" t="s">
        <v>51</v>
      </c>
      <c r="F196" s="70">
        <v>18</v>
      </c>
      <c r="G196" s="71">
        <v>1.8</v>
      </c>
      <c r="H196" s="71">
        <v>5.3</v>
      </c>
      <c r="I196" s="71">
        <v>0.9</v>
      </c>
      <c r="J196" s="71">
        <v>52.9</v>
      </c>
      <c r="K196" s="70"/>
      <c r="L196" s="40"/>
    </row>
    <row r="197" spans="1:12" ht="14.4">
      <c r="A197" s="23"/>
      <c r="B197" s="15"/>
      <c r="C197" s="11"/>
      <c r="D197" s="5" t="s">
        <v>22</v>
      </c>
      <c r="E197" s="69" t="s">
        <v>153</v>
      </c>
      <c r="F197" s="70">
        <v>200</v>
      </c>
      <c r="G197" s="105">
        <v>17.78</v>
      </c>
      <c r="H197" s="105">
        <v>10.52</v>
      </c>
      <c r="I197" s="105">
        <v>22.9</v>
      </c>
      <c r="J197" s="105">
        <v>255.13</v>
      </c>
      <c r="K197" s="71" t="s">
        <v>131</v>
      </c>
      <c r="L197" s="42"/>
    </row>
    <row r="198" spans="1:12" ht="14.4">
      <c r="A198" s="23"/>
      <c r="B198" s="15"/>
      <c r="C198" s="11"/>
      <c r="D198" s="7" t="s">
        <v>22</v>
      </c>
      <c r="E198" s="72" t="s">
        <v>39</v>
      </c>
      <c r="F198" s="70">
        <v>200</v>
      </c>
      <c r="G198" s="71">
        <v>4.91</v>
      </c>
      <c r="H198" s="71">
        <v>3.17</v>
      </c>
      <c r="I198" s="71">
        <v>16.34</v>
      </c>
      <c r="J198" s="71">
        <v>111.18</v>
      </c>
      <c r="K198" s="70" t="s">
        <v>53</v>
      </c>
      <c r="L198" s="42"/>
    </row>
    <row r="199" spans="1:12" ht="14.4">
      <c r="A199" s="23"/>
      <c r="B199" s="15"/>
      <c r="C199" s="11"/>
      <c r="D199" s="7" t="s">
        <v>23</v>
      </c>
      <c r="E199" s="72" t="s">
        <v>40</v>
      </c>
      <c r="F199" s="70">
        <v>30</v>
      </c>
      <c r="G199" s="71">
        <v>2.37</v>
      </c>
      <c r="H199" s="76">
        <v>0.3</v>
      </c>
      <c r="I199" s="71">
        <v>14.49</v>
      </c>
      <c r="J199" s="76">
        <v>70.5</v>
      </c>
      <c r="K199" s="71"/>
      <c r="L199" s="42"/>
    </row>
    <row r="200" spans="1:12" ht="15" thickBot="1">
      <c r="A200" s="23"/>
      <c r="B200" s="15"/>
      <c r="C200" s="11"/>
      <c r="D200" s="7" t="s">
        <v>24</v>
      </c>
      <c r="E200" s="72" t="s">
        <v>41</v>
      </c>
      <c r="F200" s="73">
        <v>150</v>
      </c>
      <c r="G200" s="75">
        <v>2.25</v>
      </c>
      <c r="H200" s="75">
        <v>0.3</v>
      </c>
      <c r="I200" s="75">
        <v>32.700000000000003</v>
      </c>
      <c r="J200" s="71">
        <f>I200*4+H200*9+G200*4</f>
        <v>142.5</v>
      </c>
      <c r="K200" s="73" t="s">
        <v>45</v>
      </c>
      <c r="L200" s="42"/>
    </row>
    <row r="201" spans="1:12" ht="14.4">
      <c r="A201" s="23"/>
      <c r="B201" s="15"/>
      <c r="C201" s="11"/>
      <c r="D201" s="6"/>
      <c r="E201" s="58"/>
      <c r="F201" s="59"/>
      <c r="G201" s="42"/>
      <c r="H201" s="42"/>
      <c r="I201" s="42"/>
      <c r="J201" s="42"/>
      <c r="K201" s="43"/>
      <c r="L201" s="42"/>
    </row>
    <row r="202" spans="1:12" ht="14.4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29.110000000000003</v>
      </c>
      <c r="H203" s="19">
        <f t="shared" si="94"/>
        <v>19.590000000000003</v>
      </c>
      <c r="I203" s="19">
        <f t="shared" si="94"/>
        <v>87.330000000000013</v>
      </c>
      <c r="J203" s="19">
        <f t="shared" si="94"/>
        <v>632.21</v>
      </c>
      <c r="K203" s="25"/>
      <c r="L203" s="19">
        <f t="shared" ref="L203" si="95">SUM(L196:L202)</f>
        <v>0</v>
      </c>
    </row>
    <row r="204" spans="1:12" ht="14.4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141" t="s">
        <v>98</v>
      </c>
      <c r="F204" s="78">
        <v>60</v>
      </c>
      <c r="G204" s="82">
        <v>1.01</v>
      </c>
      <c r="H204" s="82">
        <v>5.2</v>
      </c>
      <c r="I204" s="82">
        <v>7.67</v>
      </c>
      <c r="J204" s="82">
        <v>81.55</v>
      </c>
      <c r="K204" s="81" t="s">
        <v>99</v>
      </c>
      <c r="L204" s="42">
        <v>99</v>
      </c>
    </row>
    <row r="205" spans="1:12" ht="14.4">
      <c r="A205" s="23"/>
      <c r="B205" s="15"/>
      <c r="C205" s="11"/>
      <c r="D205" s="7" t="s">
        <v>27</v>
      </c>
      <c r="E205" s="80" t="s">
        <v>118</v>
      </c>
      <c r="F205" s="81">
        <v>200</v>
      </c>
      <c r="G205" s="82">
        <v>2.12</v>
      </c>
      <c r="H205" s="83">
        <v>5.3</v>
      </c>
      <c r="I205" s="82">
        <v>14.64</v>
      </c>
      <c r="J205" s="82">
        <v>115.11</v>
      </c>
      <c r="K205" s="81" t="s">
        <v>119</v>
      </c>
      <c r="L205" s="42"/>
    </row>
    <row r="206" spans="1:12" ht="14.4">
      <c r="A206" s="23"/>
      <c r="B206" s="15"/>
      <c r="C206" s="11"/>
      <c r="D206" s="7" t="s">
        <v>29</v>
      </c>
      <c r="E206" s="86" t="s">
        <v>153</v>
      </c>
      <c r="F206" s="81">
        <v>200</v>
      </c>
      <c r="G206" s="82">
        <v>17.78</v>
      </c>
      <c r="H206" s="82">
        <v>10.52</v>
      </c>
      <c r="I206" s="82">
        <v>22.9</v>
      </c>
      <c r="J206" s="82">
        <v>255.13</v>
      </c>
      <c r="K206" s="81"/>
      <c r="L206" s="42"/>
    </row>
    <row r="207" spans="1:12" ht="14.4">
      <c r="A207" s="23"/>
      <c r="B207" s="15"/>
      <c r="C207" s="11"/>
      <c r="D207" s="7" t="s">
        <v>30</v>
      </c>
      <c r="E207" s="80" t="s">
        <v>96</v>
      </c>
      <c r="F207" s="81">
        <v>200</v>
      </c>
      <c r="G207" s="82">
        <v>0.59</v>
      </c>
      <c r="H207" s="82">
        <v>0.05</v>
      </c>
      <c r="I207" s="82">
        <v>18.579999999999998</v>
      </c>
      <c r="J207" s="82">
        <v>77.94</v>
      </c>
      <c r="K207" s="81" t="s">
        <v>97</v>
      </c>
      <c r="L207" s="42"/>
    </row>
    <row r="208" spans="1:12" ht="14.4">
      <c r="A208" s="23"/>
      <c r="B208" s="15"/>
      <c r="C208" s="11"/>
      <c r="D208" s="7" t="s">
        <v>31</v>
      </c>
      <c r="E208" s="80" t="s">
        <v>40</v>
      </c>
      <c r="F208" s="81">
        <v>40</v>
      </c>
      <c r="G208" s="82">
        <v>3.16</v>
      </c>
      <c r="H208" s="83">
        <v>0.4</v>
      </c>
      <c r="I208" s="82">
        <v>19.32</v>
      </c>
      <c r="J208" s="81">
        <v>94</v>
      </c>
      <c r="K208" s="82"/>
      <c r="L208" s="42"/>
    </row>
    <row r="209" spans="1:12" ht="14.4">
      <c r="A209" s="23"/>
      <c r="B209" s="15"/>
      <c r="C209" s="11"/>
      <c r="D209" s="7" t="s">
        <v>32</v>
      </c>
      <c r="E209" s="80" t="s">
        <v>88</v>
      </c>
      <c r="F209" s="81">
        <v>50</v>
      </c>
      <c r="G209" s="83">
        <v>3.3</v>
      </c>
      <c r="H209" s="83">
        <v>0.6</v>
      </c>
      <c r="I209" s="82">
        <v>19.829999999999998</v>
      </c>
      <c r="J209" s="81">
        <v>99</v>
      </c>
      <c r="K209" s="82"/>
      <c r="L209" s="42"/>
    </row>
    <row r="210" spans="1:12" ht="15.6">
      <c r="A210" s="23"/>
      <c r="B210" s="15"/>
      <c r="C210" s="11"/>
      <c r="D210" s="7"/>
      <c r="E210" s="63"/>
      <c r="F210" s="57"/>
      <c r="G210" s="65"/>
      <c r="H210" s="65"/>
      <c r="I210" s="66"/>
      <c r="J210" s="65"/>
      <c r="K210" s="67"/>
      <c r="L210" s="42"/>
    </row>
    <row r="211" spans="1:12" ht="14.4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27.96</v>
      </c>
      <c r="H213" s="19">
        <f t="shared" si="96"/>
        <v>22.07</v>
      </c>
      <c r="I213" s="19">
        <f t="shared" si="96"/>
        <v>102.94</v>
      </c>
      <c r="J213" s="19">
        <f t="shared" si="96"/>
        <v>722.73</v>
      </c>
      <c r="K213" s="25"/>
      <c r="L213" s="19">
        <f t="shared" ref="L213" si="97">SUM(L204:L212)</f>
        <v>99</v>
      </c>
    </row>
    <row r="214" spans="1:12" ht="15" thickBot="1">
      <c r="A214" s="29">
        <f>A196</f>
        <v>3</v>
      </c>
      <c r="B214" s="30">
        <f>B196</f>
        <v>1</v>
      </c>
      <c r="C214" s="166" t="s">
        <v>4</v>
      </c>
      <c r="D214" s="167"/>
      <c r="E214" s="31"/>
      <c r="F214" s="32">
        <f>F203+F213</f>
        <v>1348</v>
      </c>
      <c r="G214" s="32">
        <f t="shared" ref="G214:J214" si="98">G203+G213</f>
        <v>57.070000000000007</v>
      </c>
      <c r="H214" s="32">
        <f t="shared" si="98"/>
        <v>41.660000000000004</v>
      </c>
      <c r="I214" s="32">
        <f t="shared" si="98"/>
        <v>190.27</v>
      </c>
      <c r="J214" s="32">
        <f t="shared" si="98"/>
        <v>1354.94</v>
      </c>
      <c r="K214" s="32"/>
      <c r="L214" s="32">
        <f t="shared" ref="L214" si="99">L203+L213</f>
        <v>99</v>
      </c>
    </row>
    <row r="215" spans="1:12" ht="15" thickBot="1">
      <c r="A215" s="14">
        <v>3</v>
      </c>
      <c r="B215" s="15">
        <v>2</v>
      </c>
      <c r="C215" s="22" t="s">
        <v>20</v>
      </c>
      <c r="D215" s="5"/>
      <c r="E215" s="72" t="s">
        <v>69</v>
      </c>
      <c r="F215" s="73">
        <v>15</v>
      </c>
      <c r="G215" s="74">
        <v>1.94</v>
      </c>
      <c r="H215" s="74">
        <v>3.27</v>
      </c>
      <c r="I215" s="74">
        <v>0.28999999999999998</v>
      </c>
      <c r="J215" s="75">
        <v>38.4</v>
      </c>
      <c r="K215" s="73" t="s">
        <v>71</v>
      </c>
      <c r="L215" s="40"/>
    </row>
    <row r="216" spans="1:12" ht="14.4">
      <c r="A216" s="14"/>
      <c r="B216" s="15"/>
      <c r="C216" s="11"/>
      <c r="D216" s="5" t="s">
        <v>21</v>
      </c>
      <c r="E216" s="72" t="s">
        <v>154</v>
      </c>
      <c r="F216" s="70">
        <v>160</v>
      </c>
      <c r="G216" s="71">
        <v>21.68</v>
      </c>
      <c r="H216" s="71">
        <v>11.52</v>
      </c>
      <c r="I216" s="71">
        <v>32.82</v>
      </c>
      <c r="J216" s="71">
        <v>325.01</v>
      </c>
      <c r="K216" s="71" t="s">
        <v>49</v>
      </c>
      <c r="L216" s="42"/>
    </row>
    <row r="217" spans="1:12" ht="14.4">
      <c r="A217" s="14"/>
      <c r="B217" s="15"/>
      <c r="C217" s="11"/>
      <c r="D217" s="7" t="s">
        <v>22</v>
      </c>
      <c r="E217" s="72" t="s">
        <v>47</v>
      </c>
      <c r="F217" s="70">
        <v>200</v>
      </c>
      <c r="G217" s="91"/>
      <c r="H217" s="91"/>
      <c r="I217" s="71">
        <v>11.09</v>
      </c>
      <c r="J217" s="71">
        <v>44.34</v>
      </c>
      <c r="K217" s="70" t="s">
        <v>48</v>
      </c>
      <c r="L217" s="42"/>
    </row>
    <row r="218" spans="1:12" ht="14.4">
      <c r="A218" s="14"/>
      <c r="B218" s="15"/>
      <c r="C218" s="11"/>
      <c r="D218" s="7" t="s">
        <v>23</v>
      </c>
      <c r="E218" s="72" t="s">
        <v>40</v>
      </c>
      <c r="F218" s="70">
        <v>30</v>
      </c>
      <c r="G218" s="71">
        <v>2.37</v>
      </c>
      <c r="H218" s="76">
        <v>0.3</v>
      </c>
      <c r="I218" s="71">
        <v>14.49</v>
      </c>
      <c r="J218" s="76">
        <v>70.5</v>
      </c>
      <c r="K218" s="71"/>
      <c r="L218" s="42"/>
    </row>
    <row r="219" spans="1:12" ht="15" thickBot="1">
      <c r="A219" s="14"/>
      <c r="B219" s="15"/>
      <c r="C219" s="11"/>
      <c r="D219" s="7" t="s">
        <v>24</v>
      </c>
      <c r="E219" s="72" t="s">
        <v>136</v>
      </c>
      <c r="F219" s="70">
        <v>100</v>
      </c>
      <c r="G219" s="76">
        <v>0.4</v>
      </c>
      <c r="H219" s="76">
        <v>0.4</v>
      </c>
      <c r="I219" s="76">
        <v>9.8000000000000007</v>
      </c>
      <c r="J219" s="70">
        <v>47</v>
      </c>
      <c r="K219" s="70" t="s">
        <v>45</v>
      </c>
      <c r="L219" s="42"/>
    </row>
    <row r="220" spans="1:12" ht="14.4">
      <c r="A220" s="14"/>
      <c r="B220" s="15"/>
      <c r="C220" s="11"/>
      <c r="D220" s="6"/>
      <c r="E220" s="58"/>
      <c r="F220" s="59"/>
      <c r="G220" s="42"/>
      <c r="H220" s="42"/>
      <c r="I220" s="42"/>
      <c r="J220" s="42"/>
      <c r="K220" s="43"/>
      <c r="L220" s="42"/>
    </row>
    <row r="221" spans="1:12" ht="14.4">
      <c r="A221" s="14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>
      <c r="A222" s="16"/>
      <c r="B222" s="17"/>
      <c r="C222" s="8"/>
      <c r="D222" s="18" t="s">
        <v>33</v>
      </c>
      <c r="E222" s="9"/>
      <c r="F222" s="19">
        <f>SUM(F215:F221)</f>
        <v>505</v>
      </c>
      <c r="G222" s="19">
        <f t="shared" ref="G222:J222" si="100">SUM(G215:G221)</f>
        <v>26.39</v>
      </c>
      <c r="H222" s="19">
        <f t="shared" si="100"/>
        <v>15.49</v>
      </c>
      <c r="I222" s="19">
        <f t="shared" si="100"/>
        <v>68.490000000000009</v>
      </c>
      <c r="J222" s="19">
        <f t="shared" si="100"/>
        <v>525.25</v>
      </c>
      <c r="K222" s="25"/>
      <c r="L222" s="19">
        <f t="shared" ref="L222" si="101">SUM(L215:L221)</f>
        <v>0</v>
      </c>
    </row>
    <row r="223" spans="1:12" ht="14.4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77" t="s">
        <v>134</v>
      </c>
      <c r="F223" s="78">
        <v>60</v>
      </c>
      <c r="G223" s="79">
        <v>0.8</v>
      </c>
      <c r="H223" s="79">
        <v>3.0609999999999999</v>
      </c>
      <c r="I223" s="79">
        <v>4.1900000000000004</v>
      </c>
      <c r="J223" s="79">
        <v>47.54</v>
      </c>
      <c r="K223" s="78" t="s">
        <v>135</v>
      </c>
      <c r="L223" s="42">
        <v>99</v>
      </c>
    </row>
    <row r="224" spans="1:12" ht="14.4">
      <c r="A224" s="14"/>
      <c r="B224" s="15"/>
      <c r="C224" s="11"/>
      <c r="D224" s="7" t="s">
        <v>27</v>
      </c>
      <c r="E224" s="80" t="s">
        <v>120</v>
      </c>
      <c r="F224" s="81">
        <v>205</v>
      </c>
      <c r="G224" s="82">
        <v>1.79</v>
      </c>
      <c r="H224" s="82">
        <v>6.03</v>
      </c>
      <c r="I224" s="82">
        <v>14.48</v>
      </c>
      <c r="J224" s="82">
        <v>119.65</v>
      </c>
      <c r="K224" s="81" t="s">
        <v>92</v>
      </c>
      <c r="L224" s="42"/>
    </row>
    <row r="225" spans="1:12" ht="14.4">
      <c r="A225" s="14"/>
      <c r="B225" s="15"/>
      <c r="C225" s="11"/>
      <c r="D225" s="7" t="s">
        <v>28</v>
      </c>
      <c r="E225" s="80" t="s">
        <v>121</v>
      </c>
      <c r="F225" s="81">
        <v>200</v>
      </c>
      <c r="G225" s="82">
        <v>14.7</v>
      </c>
      <c r="H225" s="82">
        <v>14.2</v>
      </c>
      <c r="I225" s="83">
        <v>2.6</v>
      </c>
      <c r="J225" s="82">
        <v>178.1</v>
      </c>
      <c r="K225" s="84"/>
      <c r="L225" s="42"/>
    </row>
    <row r="226" spans="1:12" ht="14.4">
      <c r="A226" s="14"/>
      <c r="B226" s="15"/>
      <c r="C226" s="11"/>
      <c r="D226" s="7" t="s">
        <v>30</v>
      </c>
      <c r="E226" s="80" t="s">
        <v>103</v>
      </c>
      <c r="F226" s="81">
        <v>200</v>
      </c>
      <c r="G226" s="82">
        <v>0.16</v>
      </c>
      <c r="H226" s="82">
        <v>0.04</v>
      </c>
      <c r="I226" s="82">
        <v>15.42</v>
      </c>
      <c r="J226" s="83">
        <v>63.6</v>
      </c>
      <c r="K226" s="81" t="s">
        <v>87</v>
      </c>
      <c r="L226" s="42"/>
    </row>
    <row r="227" spans="1:12" ht="14.4">
      <c r="A227" s="14"/>
      <c r="B227" s="15"/>
      <c r="C227" s="11"/>
      <c r="D227" s="7" t="s">
        <v>31</v>
      </c>
      <c r="E227" s="80" t="s">
        <v>40</v>
      </c>
      <c r="F227" s="81">
        <v>40</v>
      </c>
      <c r="G227" s="82">
        <v>3.16</v>
      </c>
      <c r="H227" s="83">
        <v>0.4</v>
      </c>
      <c r="I227" s="82">
        <v>19.32</v>
      </c>
      <c r="J227" s="81">
        <v>94</v>
      </c>
      <c r="K227" s="82"/>
      <c r="L227" s="42"/>
    </row>
    <row r="228" spans="1:12" ht="14.4">
      <c r="A228" s="14"/>
      <c r="B228" s="15"/>
      <c r="C228" s="11"/>
      <c r="D228" s="7" t="s">
        <v>32</v>
      </c>
      <c r="E228" s="80" t="s">
        <v>88</v>
      </c>
      <c r="F228" s="81">
        <v>50</v>
      </c>
      <c r="G228" s="83">
        <v>3.3</v>
      </c>
      <c r="H228" s="83">
        <v>0.6</v>
      </c>
      <c r="I228" s="82">
        <v>19.829999999999998</v>
      </c>
      <c r="J228" s="81">
        <v>99</v>
      </c>
      <c r="K228" s="82"/>
      <c r="L228" s="42"/>
    </row>
    <row r="229" spans="1:12" ht="15" thickBot="1">
      <c r="A229" s="14"/>
      <c r="B229" s="15"/>
      <c r="C229" s="11"/>
      <c r="D229" s="7"/>
      <c r="E229" s="41"/>
      <c r="F229" s="42"/>
      <c r="G229" s="42"/>
      <c r="H229" s="42"/>
      <c r="I229" s="42"/>
      <c r="J229" s="42"/>
      <c r="K229" s="43"/>
      <c r="L229" s="42"/>
    </row>
    <row r="230" spans="1:12" ht="14.4">
      <c r="A230" s="14"/>
      <c r="B230" s="15"/>
      <c r="C230" s="11"/>
      <c r="D230" s="6"/>
      <c r="E230" s="39"/>
      <c r="F230" s="40"/>
      <c r="G230" s="42"/>
      <c r="H230" s="42"/>
      <c r="I230" s="42"/>
      <c r="J230" s="42"/>
      <c r="K230" s="43"/>
      <c r="L230" s="42"/>
    </row>
    <row r="231" spans="1:12" ht="14.4">
      <c r="A231" s="14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>
      <c r="A232" s="16"/>
      <c r="B232" s="17"/>
      <c r="C232" s="8"/>
      <c r="D232" s="18" t="s">
        <v>33</v>
      </c>
      <c r="E232" s="9"/>
      <c r="F232" s="19">
        <f>SUM(F223:F231)</f>
        <v>755</v>
      </c>
      <c r="G232" s="19">
        <f t="shared" ref="G232:J232" si="102">SUM(G223:G231)</f>
        <v>23.91</v>
      </c>
      <c r="H232" s="19">
        <f t="shared" si="102"/>
        <v>24.331</v>
      </c>
      <c r="I232" s="19">
        <f t="shared" si="102"/>
        <v>75.84</v>
      </c>
      <c r="J232" s="19">
        <f t="shared" si="102"/>
        <v>601.89</v>
      </c>
      <c r="K232" s="25"/>
      <c r="L232" s="19">
        <f t="shared" ref="L232" si="103">SUM(L223:L231)</f>
        <v>99</v>
      </c>
    </row>
    <row r="233" spans="1:12" ht="15" thickBot="1">
      <c r="A233" s="33">
        <f>A215</f>
        <v>3</v>
      </c>
      <c r="B233" s="33">
        <f>B215</f>
        <v>2</v>
      </c>
      <c r="C233" s="166" t="s">
        <v>4</v>
      </c>
      <c r="D233" s="167"/>
      <c r="E233" s="31"/>
      <c r="F233" s="32">
        <f>F222+F232</f>
        <v>1260</v>
      </c>
      <c r="G233" s="32">
        <f t="shared" ref="G233:J233" si="104">G222+G232</f>
        <v>50.3</v>
      </c>
      <c r="H233" s="32">
        <f t="shared" si="104"/>
        <v>39.820999999999998</v>
      </c>
      <c r="I233" s="32">
        <f t="shared" si="104"/>
        <v>144.33000000000001</v>
      </c>
      <c r="J233" s="32">
        <f t="shared" si="104"/>
        <v>1127.1399999999999</v>
      </c>
      <c r="K233" s="32"/>
      <c r="L233" s="32">
        <f t="shared" ref="L233" si="105">L222+L232</f>
        <v>99</v>
      </c>
    </row>
    <row r="234" spans="1:12" ht="15" thickBot="1">
      <c r="A234" s="20">
        <v>3</v>
      </c>
      <c r="B234" s="21">
        <v>3</v>
      </c>
      <c r="C234" s="22" t="s">
        <v>20</v>
      </c>
      <c r="D234" s="5"/>
      <c r="E234" s="72" t="s">
        <v>46</v>
      </c>
      <c r="F234" s="70">
        <v>10</v>
      </c>
      <c r="G234" s="71">
        <v>0.08</v>
      </c>
      <c r="H234" s="71">
        <v>7.25</v>
      </c>
      <c r="I234" s="71">
        <v>0.13</v>
      </c>
      <c r="J234" s="71">
        <v>66.09</v>
      </c>
      <c r="K234" s="70" t="s">
        <v>50</v>
      </c>
      <c r="L234" s="40"/>
    </row>
    <row r="235" spans="1:12" ht="14.4">
      <c r="A235" s="23"/>
      <c r="B235" s="15"/>
      <c r="C235" s="11"/>
      <c r="D235" s="5" t="s">
        <v>21</v>
      </c>
      <c r="E235" s="72" t="s">
        <v>66</v>
      </c>
      <c r="F235" s="70">
        <v>210</v>
      </c>
      <c r="G235" s="71">
        <v>4.45</v>
      </c>
      <c r="H235" s="71">
        <v>4.68</v>
      </c>
      <c r="I235" s="71">
        <v>23.29</v>
      </c>
      <c r="J235" s="71">
        <v>143.79</v>
      </c>
      <c r="K235" s="71" t="s">
        <v>68</v>
      </c>
      <c r="L235" s="42"/>
    </row>
    <row r="236" spans="1:12" ht="14.4">
      <c r="A236" s="23"/>
      <c r="B236" s="15"/>
      <c r="C236" s="11"/>
      <c r="D236" s="7" t="s">
        <v>22</v>
      </c>
      <c r="E236" s="72" t="s">
        <v>39</v>
      </c>
      <c r="F236" s="70">
        <v>200</v>
      </c>
      <c r="G236" s="71">
        <v>4.91</v>
      </c>
      <c r="H236" s="71">
        <v>3.17</v>
      </c>
      <c r="I236" s="71">
        <v>16.34</v>
      </c>
      <c r="J236" s="71">
        <v>111.18</v>
      </c>
      <c r="K236" s="70" t="s">
        <v>53</v>
      </c>
      <c r="L236" s="42"/>
    </row>
    <row r="237" spans="1:12" ht="14.4">
      <c r="A237" s="23"/>
      <c r="B237" s="15"/>
      <c r="C237" s="11"/>
      <c r="D237" s="7" t="s">
        <v>23</v>
      </c>
      <c r="E237" s="72" t="s">
        <v>40</v>
      </c>
      <c r="F237" s="70">
        <v>30</v>
      </c>
      <c r="G237" s="71">
        <v>2.37</v>
      </c>
      <c r="H237" s="76">
        <v>0.3</v>
      </c>
      <c r="I237" s="71">
        <v>14.49</v>
      </c>
      <c r="J237" s="76">
        <v>70.5</v>
      </c>
      <c r="K237" s="71"/>
      <c r="L237" s="42"/>
    </row>
    <row r="238" spans="1:12" ht="14.4">
      <c r="A238" s="23"/>
      <c r="B238" s="15"/>
      <c r="C238" s="11"/>
      <c r="D238" s="7"/>
      <c r="E238" s="72" t="s">
        <v>155</v>
      </c>
      <c r="F238" s="70">
        <v>42</v>
      </c>
      <c r="G238" s="76">
        <v>3.5</v>
      </c>
      <c r="H238" s="76">
        <v>4</v>
      </c>
      <c r="I238" s="76">
        <v>16</v>
      </c>
      <c r="J238" s="70">
        <v>110</v>
      </c>
      <c r="K238" s="70" t="s">
        <v>45</v>
      </c>
      <c r="L238" s="42"/>
    </row>
    <row r="239" spans="1:12" ht="14.4">
      <c r="A239" s="23"/>
      <c r="B239" s="15"/>
      <c r="C239" s="11"/>
      <c r="D239" s="7" t="s">
        <v>24</v>
      </c>
      <c r="E239" s="72" t="s">
        <v>136</v>
      </c>
      <c r="F239" s="70">
        <v>100</v>
      </c>
      <c r="G239" s="76">
        <v>0.4</v>
      </c>
      <c r="H239" s="76">
        <v>0.4</v>
      </c>
      <c r="I239" s="76">
        <v>9.8000000000000007</v>
      </c>
      <c r="J239" s="70">
        <v>47</v>
      </c>
      <c r="K239" s="70" t="s">
        <v>45</v>
      </c>
      <c r="L239" s="42"/>
    </row>
    <row r="240" spans="1:12" ht="14.4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4.4">
      <c r="A241" s="24"/>
      <c r="B241" s="17"/>
      <c r="C241" s="8"/>
      <c r="D241" s="18" t="s">
        <v>33</v>
      </c>
      <c r="E241" s="9"/>
      <c r="F241" s="19">
        <f>SUM(F234:F240)</f>
        <v>592</v>
      </c>
      <c r="G241" s="19">
        <f t="shared" ref="G241:J241" si="106">SUM(G234:G240)</f>
        <v>15.710000000000003</v>
      </c>
      <c r="H241" s="19">
        <f t="shared" si="106"/>
        <v>19.799999999999997</v>
      </c>
      <c r="I241" s="19">
        <f t="shared" si="106"/>
        <v>80.05</v>
      </c>
      <c r="J241" s="19">
        <f t="shared" si="106"/>
        <v>548.55999999999995</v>
      </c>
      <c r="K241" s="25"/>
      <c r="L241" s="19">
        <f t="shared" ref="L241" si="107">SUM(L234:L240)</f>
        <v>0</v>
      </c>
    </row>
    <row r="242" spans="1:12" ht="14.4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77" t="s">
        <v>110</v>
      </c>
      <c r="F242" s="81">
        <v>60</v>
      </c>
      <c r="G242" s="82">
        <v>1.26</v>
      </c>
      <c r="H242" s="82">
        <v>3.11</v>
      </c>
      <c r="I242" s="82">
        <v>4.46</v>
      </c>
      <c r="J242" s="81">
        <v>51</v>
      </c>
      <c r="K242" s="78" t="s">
        <v>111</v>
      </c>
      <c r="L242" s="42">
        <v>99</v>
      </c>
    </row>
    <row r="243" spans="1:12" ht="14.4">
      <c r="A243" s="23"/>
      <c r="B243" s="15"/>
      <c r="C243" s="11"/>
      <c r="D243" s="7" t="s">
        <v>27</v>
      </c>
      <c r="E243" s="80" t="s">
        <v>100</v>
      </c>
      <c r="F243" s="99">
        <v>200</v>
      </c>
      <c r="G243" s="83">
        <v>4.7</v>
      </c>
      <c r="H243" s="82">
        <v>4.3</v>
      </c>
      <c r="I243" s="82">
        <v>15.42</v>
      </c>
      <c r="J243" s="83">
        <v>102.7</v>
      </c>
      <c r="K243" s="100" t="s">
        <v>101</v>
      </c>
      <c r="L243" s="42"/>
    </row>
    <row r="244" spans="1:12" ht="14.4">
      <c r="A244" s="23"/>
      <c r="B244" s="15"/>
      <c r="C244" s="11"/>
      <c r="D244" s="7" t="s">
        <v>28</v>
      </c>
      <c r="E244" s="128" t="s">
        <v>156</v>
      </c>
      <c r="F244" s="109">
        <v>90</v>
      </c>
      <c r="G244" s="92">
        <f>16</f>
        <v>16</v>
      </c>
      <c r="H244" s="92">
        <v>7.5</v>
      </c>
      <c r="I244" s="92">
        <f>1.21</f>
        <v>1.21</v>
      </c>
      <c r="J244" s="92">
        <f>I244*4+H244*9+G244*4</f>
        <v>136.34</v>
      </c>
      <c r="K244" s="92"/>
      <c r="L244" s="42"/>
    </row>
    <row r="245" spans="1:12" ht="14.4">
      <c r="A245" s="23"/>
      <c r="B245" s="15"/>
      <c r="C245" s="11"/>
      <c r="D245" s="7" t="s">
        <v>29</v>
      </c>
      <c r="E245" s="80" t="s">
        <v>124</v>
      </c>
      <c r="F245" s="81">
        <v>150</v>
      </c>
      <c r="G245" s="82">
        <v>3.17</v>
      </c>
      <c r="H245" s="83">
        <v>3.54</v>
      </c>
      <c r="I245" s="82">
        <v>24.617999999999999</v>
      </c>
      <c r="J245" s="82">
        <v>143.143</v>
      </c>
      <c r="K245" s="81">
        <v>487</v>
      </c>
      <c r="L245" s="42"/>
    </row>
    <row r="246" spans="1:12" ht="14.4">
      <c r="A246" s="23"/>
      <c r="B246" s="15"/>
      <c r="C246" s="11"/>
      <c r="D246" s="7" t="s">
        <v>30</v>
      </c>
      <c r="E246" s="80" t="s">
        <v>86</v>
      </c>
      <c r="F246" s="81">
        <v>200</v>
      </c>
      <c r="G246" s="82">
        <v>0.16</v>
      </c>
      <c r="H246" s="82">
        <v>0.16</v>
      </c>
      <c r="I246" s="83">
        <v>14.9</v>
      </c>
      <c r="J246" s="82">
        <v>62.69</v>
      </c>
      <c r="K246" s="82" t="s">
        <v>87</v>
      </c>
      <c r="L246" s="42"/>
    </row>
    <row r="247" spans="1:12" ht="14.4">
      <c r="A247" s="23"/>
      <c r="B247" s="15"/>
      <c r="C247" s="11"/>
      <c r="D247" s="7" t="s">
        <v>31</v>
      </c>
      <c r="E247" s="80" t="s">
        <v>40</v>
      </c>
      <c r="F247" s="81">
        <v>40</v>
      </c>
      <c r="G247" s="82">
        <v>3.16</v>
      </c>
      <c r="H247" s="83">
        <v>0.4</v>
      </c>
      <c r="I247" s="82">
        <v>19.32</v>
      </c>
      <c r="J247" s="81">
        <v>94</v>
      </c>
      <c r="K247" s="82"/>
      <c r="L247" s="42"/>
    </row>
    <row r="248" spans="1:12" ht="14.4">
      <c r="A248" s="23"/>
      <c r="B248" s="15"/>
      <c r="C248" s="11"/>
      <c r="D248" s="7" t="s">
        <v>32</v>
      </c>
      <c r="E248" s="80" t="s">
        <v>88</v>
      </c>
      <c r="F248" s="81">
        <v>50</v>
      </c>
      <c r="G248" s="83">
        <v>3.3</v>
      </c>
      <c r="H248" s="83">
        <v>0.6</v>
      </c>
      <c r="I248" s="82">
        <v>19.829999999999998</v>
      </c>
      <c r="J248" s="81">
        <v>99</v>
      </c>
      <c r="K248" s="82"/>
      <c r="L248" s="42"/>
    </row>
    <row r="249" spans="1:12" ht="14.4">
      <c r="A249" s="23"/>
      <c r="B249" s="15"/>
      <c r="C249" s="11"/>
      <c r="D249" s="6"/>
      <c r="E249" s="41"/>
      <c r="F249" s="42"/>
      <c r="G249" s="68"/>
      <c r="H249" s="68"/>
      <c r="I249" s="68"/>
      <c r="J249" s="68"/>
      <c r="K249" s="43"/>
      <c r="L249" s="42"/>
    </row>
    <row r="250" spans="1:12" ht="14.4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4.4">
      <c r="A251" s="24"/>
      <c r="B251" s="17"/>
      <c r="C251" s="8"/>
      <c r="D251" s="18" t="s">
        <v>33</v>
      </c>
      <c r="E251" s="9"/>
      <c r="F251" s="19">
        <f>SUM(F242:F250)</f>
        <v>790</v>
      </c>
      <c r="G251" s="19">
        <f t="shared" ref="G251:J251" si="108">SUM(G242:G250)</f>
        <v>31.750000000000004</v>
      </c>
      <c r="H251" s="19">
        <f t="shared" si="108"/>
        <v>19.61</v>
      </c>
      <c r="I251" s="19">
        <f t="shared" si="108"/>
        <v>99.757999999999996</v>
      </c>
      <c r="J251" s="19">
        <f t="shared" si="108"/>
        <v>688.87300000000005</v>
      </c>
      <c r="K251" s="25"/>
      <c r="L251" s="19">
        <f t="shared" ref="L251" si="109">SUM(L242:L250)</f>
        <v>99</v>
      </c>
    </row>
    <row r="252" spans="1:12" ht="15" thickBot="1">
      <c r="A252" s="29">
        <f>A234</f>
        <v>3</v>
      </c>
      <c r="B252" s="30">
        <f>B234</f>
        <v>3</v>
      </c>
      <c r="C252" s="166" t="s">
        <v>4</v>
      </c>
      <c r="D252" s="167"/>
      <c r="E252" s="31"/>
      <c r="F252" s="32">
        <f>F241+F251</f>
        <v>1382</v>
      </c>
      <c r="G252" s="32">
        <f t="shared" ref="G252:J252" si="110">G241+G251</f>
        <v>47.460000000000008</v>
      </c>
      <c r="H252" s="32">
        <f t="shared" si="110"/>
        <v>39.409999999999997</v>
      </c>
      <c r="I252" s="32">
        <f t="shared" si="110"/>
        <v>179.80799999999999</v>
      </c>
      <c r="J252" s="32">
        <f t="shared" si="110"/>
        <v>1237.433</v>
      </c>
      <c r="K252" s="32"/>
      <c r="L252" s="32">
        <f t="shared" ref="L252" si="111">L241+L251</f>
        <v>99</v>
      </c>
    </row>
    <row r="253" spans="1:12" ht="15" thickBot="1">
      <c r="A253" s="20">
        <v>3</v>
      </c>
      <c r="B253" s="21">
        <v>4</v>
      </c>
      <c r="C253" s="22" t="s">
        <v>20</v>
      </c>
      <c r="D253" s="5" t="s">
        <v>21</v>
      </c>
      <c r="E253" s="142" t="s">
        <v>157</v>
      </c>
      <c r="F253" s="143">
        <v>90</v>
      </c>
      <c r="G253" s="105">
        <v>12.93</v>
      </c>
      <c r="H253" s="105">
        <v>16.22</v>
      </c>
      <c r="I253" s="105">
        <v>11.76</v>
      </c>
      <c r="J253" s="105">
        <v>244.79</v>
      </c>
      <c r="K253" s="143" t="s">
        <v>78</v>
      </c>
      <c r="L253" s="40"/>
    </row>
    <row r="254" spans="1:12" ht="14.4">
      <c r="A254" s="23"/>
      <c r="B254" s="15"/>
      <c r="C254" s="11"/>
      <c r="D254" s="54" t="s">
        <v>21</v>
      </c>
      <c r="E254" s="122" t="s">
        <v>77</v>
      </c>
      <c r="F254" s="123">
        <v>155</v>
      </c>
      <c r="G254" s="124">
        <v>6.6</v>
      </c>
      <c r="H254" s="124">
        <v>8.9</v>
      </c>
      <c r="I254" s="124">
        <v>32.4</v>
      </c>
      <c r="J254" s="124">
        <v>237</v>
      </c>
      <c r="K254" s="123">
        <v>171</v>
      </c>
      <c r="L254" s="42"/>
    </row>
    <row r="255" spans="1:12" ht="14.4">
      <c r="A255" s="23"/>
      <c r="B255" s="15"/>
      <c r="C255" s="11"/>
      <c r="D255" s="7" t="s">
        <v>22</v>
      </c>
      <c r="E255" s="72" t="s">
        <v>55</v>
      </c>
      <c r="F255" s="70">
        <v>200</v>
      </c>
      <c r="G255" s="71">
        <v>0.06</v>
      </c>
      <c r="H255" s="71">
        <v>0.01</v>
      </c>
      <c r="I255" s="71">
        <v>11.19</v>
      </c>
      <c r="J255" s="71">
        <v>46.28</v>
      </c>
      <c r="K255" s="70" t="s">
        <v>44</v>
      </c>
      <c r="L255" s="42"/>
    </row>
    <row r="256" spans="1:12" ht="14.4">
      <c r="A256" s="23"/>
      <c r="B256" s="15"/>
      <c r="C256" s="11"/>
      <c r="D256" s="7" t="s">
        <v>23</v>
      </c>
      <c r="E256" s="72" t="s">
        <v>40</v>
      </c>
      <c r="F256" s="70">
        <v>30</v>
      </c>
      <c r="G256" s="71">
        <v>2.37</v>
      </c>
      <c r="H256" s="76">
        <v>0.3</v>
      </c>
      <c r="I256" s="71">
        <v>14.49</v>
      </c>
      <c r="J256" s="76">
        <v>70.5</v>
      </c>
      <c r="K256" s="71"/>
      <c r="L256" s="42"/>
    </row>
    <row r="257" spans="1:12" ht="14.4">
      <c r="A257" s="23"/>
      <c r="B257" s="15"/>
      <c r="C257" s="11"/>
      <c r="D257" s="7" t="s">
        <v>24</v>
      </c>
      <c r="E257" s="72" t="s">
        <v>41</v>
      </c>
      <c r="F257" s="73">
        <v>150</v>
      </c>
      <c r="G257" s="75">
        <v>2.25</v>
      </c>
      <c r="H257" s="75">
        <v>0.3</v>
      </c>
      <c r="I257" s="75">
        <v>32.700000000000003</v>
      </c>
      <c r="J257" s="71">
        <f>I257*4+H257*9+G257*4</f>
        <v>142.5</v>
      </c>
      <c r="K257" s="73" t="s">
        <v>45</v>
      </c>
      <c r="L257" s="42"/>
    </row>
    <row r="258" spans="1:12" ht="14.4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4.4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4.4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24.21</v>
      </c>
      <c r="H260" s="19">
        <f t="shared" si="112"/>
        <v>25.73</v>
      </c>
      <c r="I260" s="19">
        <f t="shared" si="112"/>
        <v>102.53999999999999</v>
      </c>
      <c r="J260" s="19">
        <f t="shared" si="112"/>
        <v>741.06999999999994</v>
      </c>
      <c r="K260" s="25"/>
      <c r="L260" s="19">
        <f t="shared" ref="L260" si="113">SUM(L253:L259)</f>
        <v>0</v>
      </c>
    </row>
    <row r="261" spans="1:12" ht="14.4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80" t="s">
        <v>89</v>
      </c>
      <c r="F261" s="81">
        <v>60</v>
      </c>
      <c r="G261" s="82">
        <v>1.01</v>
      </c>
      <c r="H261" s="83">
        <v>4.0999999999999996</v>
      </c>
      <c r="I261" s="82">
        <v>2.98</v>
      </c>
      <c r="J261" s="82">
        <v>53.15</v>
      </c>
      <c r="K261" s="81" t="s">
        <v>90</v>
      </c>
      <c r="L261" s="42"/>
    </row>
    <row r="262" spans="1:12" ht="14.4">
      <c r="A262" s="23"/>
      <c r="B262" s="15"/>
      <c r="C262" s="11"/>
      <c r="D262" s="7" t="s">
        <v>27</v>
      </c>
      <c r="E262" s="144" t="s">
        <v>106</v>
      </c>
      <c r="F262" s="145">
        <v>200</v>
      </c>
      <c r="G262" s="146">
        <v>4.7</v>
      </c>
      <c r="H262" s="147">
        <v>2.44</v>
      </c>
      <c r="I262" s="147">
        <v>15.42</v>
      </c>
      <c r="J262" s="146">
        <v>102.7</v>
      </c>
      <c r="K262" s="145" t="s">
        <v>107</v>
      </c>
      <c r="L262" s="42"/>
    </row>
    <row r="263" spans="1:12" ht="14.4">
      <c r="A263" s="23"/>
      <c r="B263" s="15"/>
      <c r="C263" s="11"/>
      <c r="D263" s="7" t="s">
        <v>28</v>
      </c>
      <c r="E263" s="77" t="s">
        <v>158</v>
      </c>
      <c r="F263" s="81" t="s">
        <v>159</v>
      </c>
      <c r="G263" s="82">
        <v>12.93</v>
      </c>
      <c r="H263" s="82">
        <v>16.22</v>
      </c>
      <c r="I263" s="82">
        <v>11.76</v>
      </c>
      <c r="J263" s="82">
        <v>244.79</v>
      </c>
      <c r="K263" s="81" t="s">
        <v>78</v>
      </c>
      <c r="L263" s="42"/>
    </row>
    <row r="264" spans="1:12" ht="14.4">
      <c r="A264" s="23"/>
      <c r="B264" s="15"/>
      <c r="C264" s="11"/>
      <c r="D264" s="7" t="s">
        <v>29</v>
      </c>
      <c r="E264" s="125" t="s">
        <v>160</v>
      </c>
      <c r="F264" s="126">
        <v>150</v>
      </c>
      <c r="G264" s="127">
        <v>6.6</v>
      </c>
      <c r="H264" s="127">
        <v>8.9</v>
      </c>
      <c r="I264" s="127">
        <v>32.4</v>
      </c>
      <c r="J264" s="127">
        <v>237</v>
      </c>
      <c r="K264" s="126">
        <v>171</v>
      </c>
      <c r="L264" s="42"/>
    </row>
    <row r="265" spans="1:12" ht="14.4">
      <c r="A265" s="23"/>
      <c r="B265" s="15"/>
      <c r="C265" s="11"/>
      <c r="D265" s="7" t="s">
        <v>30</v>
      </c>
      <c r="E265" s="80" t="s">
        <v>96</v>
      </c>
      <c r="F265" s="81">
        <v>200</v>
      </c>
      <c r="G265" s="82">
        <v>0.59</v>
      </c>
      <c r="H265" s="82">
        <v>0.05</v>
      </c>
      <c r="I265" s="82">
        <v>18.579999999999998</v>
      </c>
      <c r="J265" s="82">
        <v>77.94</v>
      </c>
      <c r="K265" s="81" t="s">
        <v>97</v>
      </c>
      <c r="L265" s="42"/>
    </row>
    <row r="266" spans="1:12" ht="14.4">
      <c r="A266" s="23"/>
      <c r="B266" s="15"/>
      <c r="C266" s="11"/>
      <c r="D266" s="7" t="s">
        <v>31</v>
      </c>
      <c r="E266" s="80" t="s">
        <v>40</v>
      </c>
      <c r="F266" s="81">
        <v>40</v>
      </c>
      <c r="G266" s="82">
        <v>3.16</v>
      </c>
      <c r="H266" s="83">
        <v>0.4</v>
      </c>
      <c r="I266" s="82">
        <v>19.32</v>
      </c>
      <c r="J266" s="81">
        <v>94</v>
      </c>
      <c r="K266" s="82"/>
      <c r="L266" s="42"/>
    </row>
    <row r="267" spans="1:12" ht="14.4">
      <c r="A267" s="23"/>
      <c r="B267" s="15"/>
      <c r="C267" s="11"/>
      <c r="D267" s="7" t="s">
        <v>32</v>
      </c>
      <c r="E267" s="80" t="s">
        <v>88</v>
      </c>
      <c r="F267" s="81">
        <v>50</v>
      </c>
      <c r="G267" s="83">
        <v>3.3</v>
      </c>
      <c r="H267" s="83">
        <v>0.6</v>
      </c>
      <c r="I267" s="82">
        <v>19.829999999999998</v>
      </c>
      <c r="J267" s="81">
        <v>99</v>
      </c>
      <c r="K267" s="82"/>
      <c r="L267" s="42"/>
    </row>
    <row r="268" spans="1:12" ht="14.4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4.4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4.4">
      <c r="A270" s="24"/>
      <c r="B270" s="17"/>
      <c r="C270" s="8"/>
      <c r="D270" s="18" t="s">
        <v>33</v>
      </c>
      <c r="E270" s="9"/>
      <c r="F270" s="19">
        <f>SUM(F261:F269)</f>
        <v>700</v>
      </c>
      <c r="G270" s="19">
        <f t="shared" ref="G270:J270" si="114">SUM(G261:G269)</f>
        <v>32.29</v>
      </c>
      <c r="H270" s="19">
        <f t="shared" si="114"/>
        <v>32.71</v>
      </c>
      <c r="I270" s="19">
        <f t="shared" si="114"/>
        <v>120.28999999999998</v>
      </c>
      <c r="J270" s="19">
        <f t="shared" si="114"/>
        <v>908.57999999999993</v>
      </c>
      <c r="K270" s="25"/>
      <c r="L270" s="19">
        <f t="shared" ref="L270" si="115">SUM(L261:L269)</f>
        <v>0</v>
      </c>
    </row>
    <row r="271" spans="1:12" ht="15" thickBot="1">
      <c r="A271" s="29">
        <f>A253</f>
        <v>3</v>
      </c>
      <c r="B271" s="30">
        <f>B253</f>
        <v>4</v>
      </c>
      <c r="C271" s="166" t="s">
        <v>4</v>
      </c>
      <c r="D271" s="167"/>
      <c r="E271" s="31"/>
      <c r="F271" s="32">
        <f>F260+F270</f>
        <v>1325</v>
      </c>
      <c r="G271" s="32">
        <f t="shared" ref="G271:J271" si="116">G260+G270</f>
        <v>56.5</v>
      </c>
      <c r="H271" s="32">
        <f t="shared" si="116"/>
        <v>58.44</v>
      </c>
      <c r="I271" s="32">
        <f t="shared" si="116"/>
        <v>222.82999999999998</v>
      </c>
      <c r="J271" s="32">
        <f t="shared" si="116"/>
        <v>1649.6499999999999</v>
      </c>
      <c r="K271" s="32"/>
      <c r="L271" s="32">
        <f t="shared" ref="L271" si="117">L260+L270</f>
        <v>0</v>
      </c>
    </row>
    <row r="272" spans="1:12" ht="15" thickBot="1">
      <c r="A272" s="20">
        <v>3</v>
      </c>
      <c r="B272" s="21">
        <v>5</v>
      </c>
      <c r="C272" s="22" t="s">
        <v>20</v>
      </c>
      <c r="D272" s="5"/>
      <c r="E272" s="72" t="s">
        <v>161</v>
      </c>
      <c r="F272" s="70">
        <v>40</v>
      </c>
      <c r="G272" s="71">
        <v>0.64</v>
      </c>
      <c r="H272" s="71">
        <v>2.52</v>
      </c>
      <c r="I272" s="71">
        <v>2.96</v>
      </c>
      <c r="J272" s="71">
        <f>(G272+I272)*4+H272*9</f>
        <v>37.08</v>
      </c>
      <c r="K272" s="70" t="s">
        <v>50</v>
      </c>
      <c r="L272" s="40"/>
    </row>
    <row r="273" spans="1:12" ht="14.4">
      <c r="A273" s="23"/>
      <c r="B273" s="15"/>
      <c r="C273" s="11"/>
      <c r="D273" s="5" t="s">
        <v>21</v>
      </c>
      <c r="E273" s="148" t="s">
        <v>162</v>
      </c>
      <c r="F273" s="149">
        <v>200</v>
      </c>
      <c r="G273" s="150">
        <v>18.41</v>
      </c>
      <c r="H273" s="150">
        <v>16.28</v>
      </c>
      <c r="I273" s="150">
        <v>3.82</v>
      </c>
      <c r="J273" s="150">
        <v>236.66</v>
      </c>
      <c r="K273" s="149" t="s">
        <v>163</v>
      </c>
      <c r="L273" s="42"/>
    </row>
    <row r="274" spans="1:12" ht="14.4">
      <c r="A274" s="23"/>
      <c r="B274" s="15"/>
      <c r="C274" s="11"/>
      <c r="D274" s="7" t="s">
        <v>22</v>
      </c>
      <c r="E274" s="72" t="s">
        <v>55</v>
      </c>
      <c r="F274" s="151">
        <v>200</v>
      </c>
      <c r="G274" s="152">
        <v>0.06</v>
      </c>
      <c r="H274" s="152">
        <v>0.01</v>
      </c>
      <c r="I274" s="152">
        <v>11.19</v>
      </c>
      <c r="J274" s="152">
        <v>46.28</v>
      </c>
      <c r="K274" s="70" t="s">
        <v>44</v>
      </c>
      <c r="L274" s="42"/>
    </row>
    <row r="275" spans="1:12" ht="14.4">
      <c r="A275" s="23"/>
      <c r="B275" s="15"/>
      <c r="C275" s="11"/>
      <c r="D275" s="7" t="s">
        <v>23</v>
      </c>
      <c r="E275" s="72" t="s">
        <v>40</v>
      </c>
      <c r="F275" s="70">
        <v>30</v>
      </c>
      <c r="G275" s="71">
        <v>2.37</v>
      </c>
      <c r="H275" s="76">
        <v>0.3</v>
      </c>
      <c r="I275" s="71">
        <v>14.49</v>
      </c>
      <c r="J275" s="76">
        <v>70.5</v>
      </c>
      <c r="K275" s="71"/>
      <c r="L275" s="42"/>
    </row>
    <row r="276" spans="1:12" ht="14.4">
      <c r="A276" s="23"/>
      <c r="B276" s="15"/>
      <c r="C276" s="11"/>
      <c r="D276" s="7" t="s">
        <v>24</v>
      </c>
      <c r="E276" s="72" t="s">
        <v>136</v>
      </c>
      <c r="F276" s="70">
        <v>100</v>
      </c>
      <c r="G276" s="76">
        <v>0.4</v>
      </c>
      <c r="H276" s="76">
        <v>0.4</v>
      </c>
      <c r="I276" s="76">
        <v>9.8000000000000007</v>
      </c>
      <c r="J276" s="70">
        <v>47</v>
      </c>
      <c r="K276" s="70" t="s">
        <v>45</v>
      </c>
      <c r="L276" s="42"/>
    </row>
    <row r="277" spans="1:12" ht="15" thickBot="1">
      <c r="A277" s="23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4.4">
      <c r="A278" s="23"/>
      <c r="B278" s="15"/>
      <c r="C278" s="11"/>
      <c r="D278" s="6"/>
      <c r="E278" s="58"/>
      <c r="F278" s="59"/>
      <c r="G278" s="59"/>
      <c r="H278" s="59"/>
      <c r="I278" s="61"/>
      <c r="J278" s="59"/>
      <c r="K278" s="62"/>
      <c r="L278" s="42"/>
    </row>
    <row r="279" spans="1:12" ht="14.4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0</v>
      </c>
    </row>
    <row r="280" spans="1:12" ht="14.4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77" t="s">
        <v>108</v>
      </c>
      <c r="F280" s="81">
        <v>60</v>
      </c>
      <c r="G280" s="82">
        <v>1.89</v>
      </c>
      <c r="H280" s="82">
        <v>3.74</v>
      </c>
      <c r="I280" s="82">
        <v>7.12</v>
      </c>
      <c r="J280" s="82">
        <v>69.97</v>
      </c>
      <c r="K280" s="78"/>
      <c r="L280" s="42">
        <v>99</v>
      </c>
    </row>
    <row r="281" spans="1:12" ht="14.4">
      <c r="A281" s="23"/>
      <c r="B281" s="15"/>
      <c r="C281" s="11"/>
      <c r="D281" s="7" t="s">
        <v>27</v>
      </c>
      <c r="E281" s="80" t="s">
        <v>83</v>
      </c>
      <c r="F281" s="93">
        <v>205</v>
      </c>
      <c r="G281" s="94">
        <v>1.53</v>
      </c>
      <c r="H281" s="153">
        <v>4.9000000000000004</v>
      </c>
      <c r="I281" s="94">
        <v>7.94</v>
      </c>
      <c r="J281" s="94">
        <v>82.42</v>
      </c>
      <c r="K281" s="81" t="s">
        <v>84</v>
      </c>
      <c r="L281" s="42"/>
    </row>
    <row r="282" spans="1:12" ht="14.4">
      <c r="A282" s="23"/>
      <c r="B282" s="15"/>
      <c r="C282" s="11"/>
      <c r="D282" s="7" t="s">
        <v>28</v>
      </c>
      <c r="E282" s="80" t="s">
        <v>164</v>
      </c>
      <c r="F282" s="93">
        <v>90</v>
      </c>
      <c r="G282" s="120">
        <v>22.3</v>
      </c>
      <c r="H282" s="120">
        <v>6.8</v>
      </c>
      <c r="I282" s="120">
        <v>5.3</v>
      </c>
      <c r="J282" s="84">
        <f>I282*4+H282*9+G282*4</f>
        <v>171.6</v>
      </c>
      <c r="K282" s="81" t="s">
        <v>74</v>
      </c>
      <c r="L282" s="42"/>
    </row>
    <row r="283" spans="1:12" ht="14.4">
      <c r="A283" s="23"/>
      <c r="B283" s="15"/>
      <c r="C283" s="11"/>
      <c r="D283" s="7" t="s">
        <v>29</v>
      </c>
      <c r="E283" s="80" t="s">
        <v>73</v>
      </c>
      <c r="F283" s="93">
        <v>155</v>
      </c>
      <c r="G283" s="94">
        <v>3.24</v>
      </c>
      <c r="H283" s="94">
        <v>6.82</v>
      </c>
      <c r="I283" s="94">
        <v>22.25</v>
      </c>
      <c r="J283" s="94">
        <v>163.78</v>
      </c>
      <c r="K283" s="81" t="s">
        <v>75</v>
      </c>
      <c r="L283" s="42"/>
    </row>
    <row r="284" spans="1:12" ht="14.4">
      <c r="A284" s="23"/>
      <c r="B284" s="15"/>
      <c r="C284" s="11"/>
      <c r="D284" s="7" t="s">
        <v>30</v>
      </c>
      <c r="E284" s="80" t="s">
        <v>86</v>
      </c>
      <c r="F284" s="81">
        <v>200</v>
      </c>
      <c r="G284" s="82">
        <v>0.16</v>
      </c>
      <c r="H284" s="82">
        <v>0.16</v>
      </c>
      <c r="I284" s="83">
        <v>14.9</v>
      </c>
      <c r="J284" s="82">
        <v>62.69</v>
      </c>
      <c r="K284" s="82" t="s">
        <v>87</v>
      </c>
      <c r="L284" s="42"/>
    </row>
    <row r="285" spans="1:12" ht="14.4">
      <c r="A285" s="23"/>
      <c r="B285" s="15"/>
      <c r="C285" s="11"/>
      <c r="D285" s="7" t="s">
        <v>31</v>
      </c>
      <c r="E285" s="80" t="s">
        <v>40</v>
      </c>
      <c r="F285" s="81">
        <v>40</v>
      </c>
      <c r="G285" s="82">
        <v>3.16</v>
      </c>
      <c r="H285" s="83">
        <v>0.4</v>
      </c>
      <c r="I285" s="82">
        <v>19.32</v>
      </c>
      <c r="J285" s="81">
        <v>94</v>
      </c>
      <c r="K285" s="82"/>
      <c r="L285" s="42"/>
    </row>
    <row r="286" spans="1:12" ht="14.4">
      <c r="A286" s="23"/>
      <c r="B286" s="15"/>
      <c r="C286" s="11"/>
      <c r="D286" s="7" t="s">
        <v>32</v>
      </c>
      <c r="E286" s="80" t="s">
        <v>88</v>
      </c>
      <c r="F286" s="81">
        <v>50</v>
      </c>
      <c r="G286" s="83">
        <v>3.3</v>
      </c>
      <c r="H286" s="83">
        <v>0.6</v>
      </c>
      <c r="I286" s="82">
        <v>19.829999999999998</v>
      </c>
      <c r="J286" s="81">
        <v>99</v>
      </c>
      <c r="K286" s="82"/>
      <c r="L286" s="42"/>
    </row>
    <row r="287" spans="1:12" ht="14.4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4.4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4.4">
      <c r="A289" s="24"/>
      <c r="B289" s="17"/>
      <c r="C289" s="8"/>
      <c r="D289" s="18" t="s">
        <v>33</v>
      </c>
      <c r="E289" s="9"/>
      <c r="F289" s="19">
        <f>SUM(F280:F288)</f>
        <v>800</v>
      </c>
      <c r="G289" s="19">
        <f t="shared" ref="G289:J289" si="120">SUM(G280:G288)</f>
        <v>35.58</v>
      </c>
      <c r="H289" s="19">
        <f t="shared" si="120"/>
        <v>23.42</v>
      </c>
      <c r="I289" s="19">
        <f t="shared" si="120"/>
        <v>96.66</v>
      </c>
      <c r="J289" s="19">
        <f t="shared" si="120"/>
        <v>743.46</v>
      </c>
      <c r="K289" s="25"/>
      <c r="L289" s="19">
        <f t="shared" ref="L289" si="121">SUM(L280:L288)</f>
        <v>99</v>
      </c>
    </row>
    <row r="290" spans="1:12" ht="15" thickBot="1">
      <c r="A290" s="29">
        <f>A272</f>
        <v>3</v>
      </c>
      <c r="B290" s="30">
        <f>B272</f>
        <v>5</v>
      </c>
      <c r="C290" s="166" t="s">
        <v>4</v>
      </c>
      <c r="D290" s="167"/>
      <c r="E290" s="31"/>
      <c r="F290" s="32">
        <f>F279+F289</f>
        <v>1370</v>
      </c>
      <c r="G290" s="32">
        <f t="shared" ref="G290:J290" si="122">G279+G289</f>
        <v>57.459999999999994</v>
      </c>
      <c r="H290" s="32">
        <f t="shared" si="122"/>
        <v>42.930000000000007</v>
      </c>
      <c r="I290" s="32">
        <f t="shared" si="122"/>
        <v>138.92000000000002</v>
      </c>
      <c r="J290" s="32">
        <f t="shared" si="122"/>
        <v>1180.98</v>
      </c>
      <c r="K290" s="32"/>
      <c r="L290" s="32">
        <f t="shared" ref="L290" si="123">L279+L289</f>
        <v>99</v>
      </c>
    </row>
    <row r="291" spans="1:12" ht="15" thickBot="1">
      <c r="A291" s="20">
        <v>4</v>
      </c>
      <c r="B291" s="21">
        <v>1</v>
      </c>
      <c r="C291" s="22" t="s">
        <v>20</v>
      </c>
      <c r="D291" s="5"/>
      <c r="E291" s="72" t="s">
        <v>146</v>
      </c>
      <c r="F291" s="70">
        <v>15</v>
      </c>
      <c r="G291" s="76">
        <v>3.9</v>
      </c>
      <c r="H291" s="71">
        <v>3.92</v>
      </c>
      <c r="I291" s="91"/>
      <c r="J291" s="76">
        <v>51.6</v>
      </c>
      <c r="K291" s="70" t="s">
        <v>50</v>
      </c>
      <c r="L291" s="40"/>
    </row>
    <row r="292" spans="1:12" ht="15" thickBot="1">
      <c r="A292" s="23"/>
      <c r="B292" s="15"/>
      <c r="C292" s="11"/>
      <c r="D292" s="5" t="s">
        <v>21</v>
      </c>
      <c r="E292" s="101" t="s">
        <v>76</v>
      </c>
      <c r="F292" s="154">
        <v>90</v>
      </c>
      <c r="G292" s="105">
        <v>11.49</v>
      </c>
      <c r="H292" s="105">
        <v>13.42</v>
      </c>
      <c r="I292" s="105">
        <v>10.85</v>
      </c>
      <c r="J292" s="105">
        <v>211.77</v>
      </c>
      <c r="K292" s="154">
        <v>294</v>
      </c>
      <c r="L292" s="42"/>
    </row>
    <row r="293" spans="1:12" ht="14.4">
      <c r="A293" s="23"/>
      <c r="B293" s="15"/>
      <c r="C293" s="11"/>
      <c r="D293" s="5" t="s">
        <v>21</v>
      </c>
      <c r="E293" s="72" t="s">
        <v>95</v>
      </c>
      <c r="F293" s="70">
        <v>180</v>
      </c>
      <c r="G293" s="75">
        <v>6.75</v>
      </c>
      <c r="H293" s="74">
        <v>8.8000000000000007</v>
      </c>
      <c r="I293" s="75">
        <v>46.2</v>
      </c>
      <c r="J293" s="74">
        <f>I293*4+H293*9+G293*4</f>
        <v>291</v>
      </c>
      <c r="K293" s="70" t="s">
        <v>62</v>
      </c>
      <c r="L293" s="42"/>
    </row>
    <row r="294" spans="1:12" ht="14.4">
      <c r="A294" s="23"/>
      <c r="B294" s="15"/>
      <c r="C294" s="11"/>
      <c r="D294" s="7" t="s">
        <v>22</v>
      </c>
      <c r="E294" s="72" t="s">
        <v>47</v>
      </c>
      <c r="F294" s="70">
        <v>200</v>
      </c>
      <c r="G294" s="91"/>
      <c r="H294" s="91"/>
      <c r="I294" s="71">
        <v>11.09</v>
      </c>
      <c r="J294" s="71">
        <v>44.34</v>
      </c>
      <c r="K294" s="70" t="s">
        <v>48</v>
      </c>
      <c r="L294" s="42"/>
    </row>
    <row r="295" spans="1:12" ht="14.4">
      <c r="A295" s="23"/>
      <c r="B295" s="15"/>
      <c r="C295" s="11"/>
      <c r="D295" s="7" t="s">
        <v>23</v>
      </c>
      <c r="E295" s="72" t="s">
        <v>40</v>
      </c>
      <c r="F295" s="70">
        <v>30</v>
      </c>
      <c r="G295" s="71">
        <v>2.37</v>
      </c>
      <c r="H295" s="76">
        <v>0.3</v>
      </c>
      <c r="I295" s="71">
        <v>14.49</v>
      </c>
      <c r="J295" s="76">
        <v>70.5</v>
      </c>
      <c r="K295" s="71"/>
      <c r="L295" s="42"/>
    </row>
    <row r="296" spans="1:12" ht="14.4">
      <c r="A296" s="23"/>
      <c r="B296" s="15"/>
      <c r="C296" s="11"/>
      <c r="D296" s="55" t="s">
        <v>24</v>
      </c>
      <c r="E296" s="72" t="s">
        <v>136</v>
      </c>
      <c r="F296" s="70">
        <v>100</v>
      </c>
      <c r="G296" s="76">
        <v>0.4</v>
      </c>
      <c r="H296" s="76">
        <v>0.4</v>
      </c>
      <c r="I296" s="76">
        <v>9.8000000000000007</v>
      </c>
      <c r="J296" s="70">
        <v>47</v>
      </c>
      <c r="K296" s="70" t="s">
        <v>45</v>
      </c>
      <c r="L296" s="42"/>
    </row>
    <row r="297" spans="1:12" ht="14.4">
      <c r="A297" s="23"/>
      <c r="B297" s="15"/>
      <c r="C297" s="11"/>
      <c r="D297" s="6"/>
      <c r="E297" s="41"/>
      <c r="F297" s="42"/>
      <c r="G297" s="42"/>
      <c r="H297" s="42"/>
      <c r="I297" s="42"/>
      <c r="J297" s="42"/>
      <c r="K297" s="43"/>
      <c r="L297" s="42"/>
    </row>
    <row r="298" spans="1:12" ht="14.4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24.91</v>
      </c>
      <c r="H298" s="19">
        <f t="shared" si="124"/>
        <v>26.84</v>
      </c>
      <c r="I298" s="19">
        <f t="shared" si="124"/>
        <v>92.429999999999993</v>
      </c>
      <c r="J298" s="19">
        <f t="shared" si="124"/>
        <v>716.21</v>
      </c>
      <c r="K298" s="25"/>
      <c r="L298" s="19">
        <f t="shared" ref="L298" si="125">SUM(L291:L297)</f>
        <v>0</v>
      </c>
    </row>
    <row r="299" spans="1:12" ht="14.4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106" t="s">
        <v>104</v>
      </c>
      <c r="F299" s="99">
        <v>60</v>
      </c>
      <c r="G299" s="107">
        <v>1.66</v>
      </c>
      <c r="H299" s="107">
        <v>4.5</v>
      </c>
      <c r="I299" s="107">
        <v>7.01</v>
      </c>
      <c r="J299" s="107">
        <f>I299*4+H299*9+G299*4</f>
        <v>75.179999999999993</v>
      </c>
      <c r="K299" s="100" t="s">
        <v>105</v>
      </c>
      <c r="L299" s="42">
        <v>99</v>
      </c>
    </row>
    <row r="300" spans="1:12" ht="14.4">
      <c r="A300" s="23"/>
      <c r="B300" s="15"/>
      <c r="C300" s="11"/>
      <c r="D300" s="7" t="s">
        <v>27</v>
      </c>
      <c r="E300" s="106" t="s">
        <v>165</v>
      </c>
      <c r="F300" s="99">
        <v>205</v>
      </c>
      <c r="G300" s="82">
        <v>2.0099999999999998</v>
      </c>
      <c r="H300" s="82">
        <v>4.01</v>
      </c>
      <c r="I300" s="82">
        <v>9.48</v>
      </c>
      <c r="J300" s="83">
        <v>82.6</v>
      </c>
      <c r="K300" s="100"/>
      <c r="L300" s="42"/>
    </row>
    <row r="301" spans="1:12" ht="14.4">
      <c r="A301" s="23"/>
      <c r="B301" s="15"/>
      <c r="C301" s="11"/>
      <c r="D301" s="7" t="s">
        <v>28</v>
      </c>
      <c r="E301" s="108" t="s">
        <v>76</v>
      </c>
      <c r="F301" s="119">
        <v>90</v>
      </c>
      <c r="G301" s="82">
        <v>11.49</v>
      </c>
      <c r="H301" s="82">
        <v>13.42</v>
      </c>
      <c r="I301" s="82">
        <v>10.85</v>
      </c>
      <c r="J301" s="82">
        <v>211.77</v>
      </c>
      <c r="K301" s="119">
        <v>294</v>
      </c>
      <c r="L301" s="42"/>
    </row>
    <row r="302" spans="1:12" ht="14.4">
      <c r="A302" s="23"/>
      <c r="B302" s="15"/>
      <c r="C302" s="11"/>
      <c r="D302" s="7" t="s">
        <v>29</v>
      </c>
      <c r="E302" s="128" t="s">
        <v>150</v>
      </c>
      <c r="F302" s="87" t="s">
        <v>130</v>
      </c>
      <c r="G302" s="88">
        <v>6.75</v>
      </c>
      <c r="H302" s="84">
        <v>8.8000000000000007</v>
      </c>
      <c r="I302" s="88">
        <v>46.2</v>
      </c>
      <c r="J302" s="84">
        <f>I302*4+H302*9+G302*4</f>
        <v>291</v>
      </c>
      <c r="K302" s="81" t="s">
        <v>62</v>
      </c>
      <c r="L302" s="42"/>
    </row>
    <row r="303" spans="1:12" ht="14.4">
      <c r="A303" s="23"/>
      <c r="B303" s="15"/>
      <c r="C303" s="11"/>
      <c r="D303" s="7" t="s">
        <v>30</v>
      </c>
      <c r="E303" s="80" t="s">
        <v>125</v>
      </c>
      <c r="F303" s="81">
        <v>200</v>
      </c>
      <c r="G303" s="82">
        <v>0.24</v>
      </c>
      <c r="H303" s="82">
        <v>0.13</v>
      </c>
      <c r="I303" s="82">
        <v>15.14</v>
      </c>
      <c r="J303" s="84">
        <f>(G303+I303)*4+H303*9</f>
        <v>62.690000000000005</v>
      </c>
      <c r="K303" s="82" t="s">
        <v>87</v>
      </c>
      <c r="L303" s="42"/>
    </row>
    <row r="304" spans="1:12" ht="14.4">
      <c r="A304" s="23"/>
      <c r="B304" s="15"/>
      <c r="C304" s="11"/>
      <c r="D304" s="7" t="s">
        <v>31</v>
      </c>
      <c r="E304" s="80" t="s">
        <v>40</v>
      </c>
      <c r="F304" s="81">
        <v>40</v>
      </c>
      <c r="G304" s="82">
        <v>3.16</v>
      </c>
      <c r="H304" s="83">
        <v>0.4</v>
      </c>
      <c r="I304" s="82">
        <v>19.32</v>
      </c>
      <c r="J304" s="81">
        <v>94</v>
      </c>
      <c r="K304" s="82"/>
      <c r="L304" s="42"/>
    </row>
    <row r="305" spans="1:12" ht="14.4">
      <c r="A305" s="23"/>
      <c r="B305" s="15"/>
      <c r="C305" s="11"/>
      <c r="D305" s="7" t="s">
        <v>32</v>
      </c>
      <c r="E305" s="80" t="s">
        <v>88</v>
      </c>
      <c r="F305" s="81">
        <v>50</v>
      </c>
      <c r="G305" s="83">
        <v>3.3</v>
      </c>
      <c r="H305" s="83">
        <v>0.6</v>
      </c>
      <c r="I305" s="82">
        <v>19.829999999999998</v>
      </c>
      <c r="J305" s="81">
        <v>99</v>
      </c>
      <c r="K305" s="82"/>
      <c r="L305" s="42"/>
    </row>
    <row r="306" spans="1:12" ht="14.4">
      <c r="A306" s="23"/>
      <c r="B306" s="15"/>
      <c r="C306" s="11"/>
      <c r="D306" s="6"/>
      <c r="E306" s="41"/>
      <c r="F306" s="42"/>
      <c r="G306" s="42"/>
      <c r="H306" s="42"/>
      <c r="I306" s="42"/>
      <c r="J306" s="42"/>
      <c r="K306" s="43"/>
      <c r="L306" s="42"/>
    </row>
    <row r="307" spans="1:12" ht="14.4">
      <c r="A307" s="23"/>
      <c r="B307" s="15"/>
      <c r="C307" s="11"/>
      <c r="D307" s="6"/>
      <c r="E307" s="41"/>
      <c r="F307" s="42"/>
      <c r="G307" s="42"/>
      <c r="H307" s="42"/>
      <c r="I307" s="42"/>
      <c r="J307" s="42"/>
      <c r="K307" s="43"/>
      <c r="L307" s="42"/>
    </row>
    <row r="308" spans="1:12" ht="14.4">
      <c r="A308" s="24"/>
      <c r="B308" s="17"/>
      <c r="C308" s="8"/>
      <c r="D308" s="18" t="s">
        <v>33</v>
      </c>
      <c r="E308" s="9"/>
      <c r="F308" s="19">
        <f>SUM(F299:F307)</f>
        <v>645</v>
      </c>
      <c r="G308" s="19">
        <f t="shared" ref="G308:J308" si="126">SUM(G299:G307)</f>
        <v>28.61</v>
      </c>
      <c r="H308" s="19">
        <f t="shared" si="126"/>
        <v>31.86</v>
      </c>
      <c r="I308" s="19">
        <f t="shared" si="126"/>
        <v>127.83</v>
      </c>
      <c r="J308" s="19">
        <f t="shared" si="126"/>
        <v>916.24</v>
      </c>
      <c r="K308" s="25"/>
      <c r="L308" s="19">
        <f t="shared" ref="L308" si="127">SUM(L299:L307)</f>
        <v>99</v>
      </c>
    </row>
    <row r="309" spans="1:12" ht="15" thickBot="1">
      <c r="A309" s="29">
        <f>A291</f>
        <v>4</v>
      </c>
      <c r="B309" s="30">
        <f>B291</f>
        <v>1</v>
      </c>
      <c r="C309" s="166" t="s">
        <v>4</v>
      </c>
      <c r="D309" s="167"/>
      <c r="E309" s="31"/>
      <c r="F309" s="32">
        <f>F298+F308</f>
        <v>1260</v>
      </c>
      <c r="G309" s="32">
        <f t="shared" ref="G309:J309" si="128">G298+G308</f>
        <v>53.519999999999996</v>
      </c>
      <c r="H309" s="32">
        <f t="shared" si="128"/>
        <v>58.7</v>
      </c>
      <c r="I309" s="32">
        <f t="shared" si="128"/>
        <v>220.26</v>
      </c>
      <c r="J309" s="32">
        <f t="shared" si="128"/>
        <v>1632.45</v>
      </c>
      <c r="K309" s="32"/>
      <c r="L309" s="32">
        <f t="shared" ref="L309" si="129">L298+L308</f>
        <v>99</v>
      </c>
    </row>
    <row r="310" spans="1:12" ht="15" thickBot="1">
      <c r="A310" s="14">
        <v>4</v>
      </c>
      <c r="B310" s="15">
        <v>2</v>
      </c>
      <c r="C310" s="22" t="s">
        <v>20</v>
      </c>
      <c r="D310" s="5"/>
      <c r="E310" s="72" t="s">
        <v>46</v>
      </c>
      <c r="F310" s="70">
        <v>10</v>
      </c>
      <c r="G310" s="71">
        <v>0.08</v>
      </c>
      <c r="H310" s="71">
        <v>7.25</v>
      </c>
      <c r="I310" s="71">
        <v>0.13</v>
      </c>
      <c r="J310" s="71">
        <v>66.09</v>
      </c>
      <c r="K310" s="70" t="s">
        <v>50</v>
      </c>
      <c r="L310" s="40"/>
    </row>
    <row r="311" spans="1:12" ht="14.4">
      <c r="A311" s="14"/>
      <c r="B311" s="15"/>
      <c r="C311" s="11"/>
      <c r="D311" s="5" t="s">
        <v>21</v>
      </c>
      <c r="E311" s="72" t="s">
        <v>70</v>
      </c>
      <c r="F311" s="129">
        <v>160</v>
      </c>
      <c r="G311" s="130">
        <v>22.92</v>
      </c>
      <c r="H311" s="130">
        <v>13.17</v>
      </c>
      <c r="I311" s="130">
        <v>33.29</v>
      </c>
      <c r="J311" s="130">
        <v>345.69</v>
      </c>
      <c r="K311" s="70" t="s">
        <v>72</v>
      </c>
      <c r="L311" s="42"/>
    </row>
    <row r="312" spans="1:12" ht="14.4">
      <c r="A312" s="14"/>
      <c r="B312" s="15"/>
      <c r="C312" s="11"/>
      <c r="D312" s="7" t="s">
        <v>22</v>
      </c>
      <c r="E312" s="72" t="s">
        <v>55</v>
      </c>
      <c r="F312" s="151">
        <v>200</v>
      </c>
      <c r="G312" s="152">
        <v>0.06</v>
      </c>
      <c r="H312" s="152">
        <v>0.01</v>
      </c>
      <c r="I312" s="152">
        <v>11.19</v>
      </c>
      <c r="J312" s="152">
        <v>46.28</v>
      </c>
      <c r="K312" s="70" t="s">
        <v>44</v>
      </c>
      <c r="L312" s="42"/>
    </row>
    <row r="313" spans="1:12" ht="14.4">
      <c r="A313" s="14"/>
      <c r="B313" s="15"/>
      <c r="C313" s="11"/>
      <c r="D313" s="7" t="s">
        <v>23</v>
      </c>
      <c r="E313" s="72" t="s">
        <v>40</v>
      </c>
      <c r="F313" s="70">
        <v>30</v>
      </c>
      <c r="G313" s="71">
        <v>2.37</v>
      </c>
      <c r="H313" s="76">
        <v>0.3</v>
      </c>
      <c r="I313" s="71">
        <v>14.49</v>
      </c>
      <c r="J313" s="76">
        <v>70.5</v>
      </c>
      <c r="K313" s="71"/>
      <c r="L313" s="42"/>
    </row>
    <row r="314" spans="1:12" ht="14.4">
      <c r="A314" s="14"/>
      <c r="B314" s="15"/>
      <c r="C314" s="11"/>
      <c r="D314" s="7" t="s">
        <v>24</v>
      </c>
      <c r="E314" s="72" t="s">
        <v>136</v>
      </c>
      <c r="F314" s="70">
        <v>100</v>
      </c>
      <c r="G314" s="76">
        <v>0.4</v>
      </c>
      <c r="H314" s="76">
        <v>0.4</v>
      </c>
      <c r="I314" s="76">
        <v>9.8000000000000007</v>
      </c>
      <c r="J314" s="70">
        <v>47</v>
      </c>
      <c r="K314" s="70" t="s">
        <v>45</v>
      </c>
      <c r="L314" s="42"/>
    </row>
    <row r="315" spans="1:12" ht="15.6">
      <c r="A315" s="14"/>
      <c r="B315" s="15"/>
      <c r="C315" s="11"/>
      <c r="D315" s="6"/>
      <c r="E315" s="41"/>
      <c r="F315" s="42"/>
      <c r="G315" s="42"/>
      <c r="H315" s="42"/>
      <c r="I315" s="42"/>
      <c r="J315" s="42"/>
      <c r="K315" s="56"/>
      <c r="L315" s="42"/>
    </row>
    <row r="316" spans="1:12" ht="14.4">
      <c r="A316" s="14"/>
      <c r="B316" s="15"/>
      <c r="C316" s="11"/>
      <c r="D316" s="6"/>
      <c r="E316" s="41"/>
      <c r="F316" s="42"/>
      <c r="G316" s="42"/>
      <c r="H316" s="42"/>
      <c r="I316" s="42"/>
      <c r="J316" s="42"/>
      <c r="K316" s="43"/>
      <c r="L316" s="42"/>
    </row>
    <row r="317" spans="1:12" ht="14.4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0</v>
      </c>
    </row>
    <row r="318" spans="1:12" ht="27.6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77" t="s">
        <v>166</v>
      </c>
      <c r="F318" s="81">
        <v>60</v>
      </c>
      <c r="G318" s="82">
        <v>1.26</v>
      </c>
      <c r="H318" s="82">
        <v>3.11</v>
      </c>
      <c r="I318" s="82">
        <v>4.46</v>
      </c>
      <c r="J318" s="81">
        <v>51</v>
      </c>
      <c r="K318" s="81"/>
      <c r="L318" s="42">
        <v>99</v>
      </c>
    </row>
    <row r="319" spans="1:12" ht="14.4">
      <c r="A319" s="14"/>
      <c r="B319" s="15"/>
      <c r="C319" s="11"/>
      <c r="D319" s="7" t="s">
        <v>27</v>
      </c>
      <c r="E319" s="80" t="s">
        <v>100</v>
      </c>
      <c r="F319" s="81">
        <v>200</v>
      </c>
      <c r="G319" s="83">
        <v>4.7</v>
      </c>
      <c r="H319" s="82">
        <v>4.3</v>
      </c>
      <c r="I319" s="82">
        <v>15.42</v>
      </c>
      <c r="J319" s="83">
        <v>102.7</v>
      </c>
      <c r="K319" s="81" t="s">
        <v>107</v>
      </c>
      <c r="L319" s="42"/>
    </row>
    <row r="320" spans="1:12" ht="14.4">
      <c r="A320" s="14"/>
      <c r="B320" s="15"/>
      <c r="C320" s="11"/>
      <c r="D320" s="7" t="s">
        <v>28</v>
      </c>
      <c r="E320" s="86" t="s">
        <v>167</v>
      </c>
      <c r="F320" s="87">
        <v>90</v>
      </c>
      <c r="G320" s="84">
        <v>10.79</v>
      </c>
      <c r="H320" s="84">
        <v>16.170000000000002</v>
      </c>
      <c r="I320" s="84">
        <v>1.36</v>
      </c>
      <c r="J320" s="84">
        <v>194.16</v>
      </c>
      <c r="K320" s="84" t="s">
        <v>56</v>
      </c>
      <c r="L320" s="42"/>
    </row>
    <row r="321" spans="1:12" ht="14.4">
      <c r="A321" s="14"/>
      <c r="B321" s="15"/>
      <c r="C321" s="11"/>
      <c r="D321" s="7" t="s">
        <v>29</v>
      </c>
      <c r="E321" s="128" t="s">
        <v>79</v>
      </c>
      <c r="F321" s="87">
        <v>150</v>
      </c>
      <c r="G321" s="84">
        <v>3.45</v>
      </c>
      <c r="H321" s="84">
        <v>4.1900000000000004</v>
      </c>
      <c r="I321" s="84">
        <v>18.96</v>
      </c>
      <c r="J321" s="84">
        <f>I321*4+H321*9+G321*4</f>
        <v>127.35000000000001</v>
      </c>
      <c r="K321" s="81" t="s">
        <v>62</v>
      </c>
      <c r="L321" s="42"/>
    </row>
    <row r="322" spans="1:12" ht="14.4">
      <c r="A322" s="14"/>
      <c r="B322" s="15"/>
      <c r="C322" s="11"/>
      <c r="D322" s="7" t="s">
        <v>30</v>
      </c>
      <c r="E322" s="80" t="s">
        <v>103</v>
      </c>
      <c r="F322" s="81">
        <v>200</v>
      </c>
      <c r="G322" s="82">
        <v>0.16</v>
      </c>
      <c r="H322" s="82">
        <v>0.04</v>
      </c>
      <c r="I322" s="82">
        <v>15.42</v>
      </c>
      <c r="J322" s="83">
        <v>63.6</v>
      </c>
      <c r="K322" s="81" t="s">
        <v>87</v>
      </c>
      <c r="L322" s="42"/>
    </row>
    <row r="323" spans="1:12" ht="14.4">
      <c r="A323" s="14"/>
      <c r="B323" s="15"/>
      <c r="C323" s="11"/>
      <c r="D323" s="7" t="s">
        <v>31</v>
      </c>
      <c r="E323" s="80" t="s">
        <v>40</v>
      </c>
      <c r="F323" s="81">
        <v>40</v>
      </c>
      <c r="G323" s="82">
        <v>3.16</v>
      </c>
      <c r="H323" s="83">
        <v>0.4</v>
      </c>
      <c r="I323" s="82">
        <v>19.32</v>
      </c>
      <c r="J323" s="81">
        <v>94</v>
      </c>
      <c r="K323" s="82"/>
      <c r="L323" s="42"/>
    </row>
    <row r="324" spans="1:12" ht="14.4">
      <c r="A324" s="14"/>
      <c r="B324" s="15"/>
      <c r="C324" s="11"/>
      <c r="D324" s="7" t="s">
        <v>32</v>
      </c>
      <c r="E324" s="80" t="s">
        <v>88</v>
      </c>
      <c r="F324" s="81">
        <v>50</v>
      </c>
      <c r="G324" s="83">
        <v>3.3</v>
      </c>
      <c r="H324" s="83">
        <v>0.6</v>
      </c>
      <c r="I324" s="82">
        <v>19.829999999999998</v>
      </c>
      <c r="J324" s="81">
        <v>99</v>
      </c>
      <c r="K324" s="82"/>
      <c r="L324" s="42"/>
    </row>
    <row r="325" spans="1:12" ht="14.4">
      <c r="A325" s="14"/>
      <c r="B325" s="15"/>
      <c r="C325" s="11"/>
      <c r="D325" s="6"/>
      <c r="E325" s="41"/>
      <c r="F325" s="42"/>
      <c r="G325" s="42"/>
      <c r="H325" s="42"/>
      <c r="I325" s="42"/>
      <c r="J325" s="42"/>
      <c r="K325" s="43"/>
      <c r="L325" s="42"/>
    </row>
    <row r="326" spans="1:12" ht="14.4">
      <c r="A326" s="14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4.4">
      <c r="A327" s="16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32">SUM(G318:G326)</f>
        <v>26.82</v>
      </c>
      <c r="H327" s="19">
        <f t="shared" si="132"/>
        <v>28.810000000000002</v>
      </c>
      <c r="I327" s="19">
        <f t="shared" si="132"/>
        <v>94.77</v>
      </c>
      <c r="J327" s="19">
        <f t="shared" si="132"/>
        <v>731.81000000000006</v>
      </c>
      <c r="K327" s="25"/>
      <c r="L327" s="19">
        <f t="shared" ref="L327" si="133">SUM(L318:L326)</f>
        <v>99</v>
      </c>
    </row>
    <row r="328" spans="1:12" ht="15" thickBot="1">
      <c r="A328" s="33">
        <f>A310</f>
        <v>4</v>
      </c>
      <c r="B328" s="33">
        <f>B310</f>
        <v>2</v>
      </c>
      <c r="C328" s="166" t="s">
        <v>4</v>
      </c>
      <c r="D328" s="167"/>
      <c r="E328" s="31"/>
      <c r="F328" s="32">
        <f>F317+F327</f>
        <v>1290</v>
      </c>
      <c r="G328" s="32">
        <f t="shared" ref="G328:J328" si="134">G317+G327</f>
        <v>52.65</v>
      </c>
      <c r="H328" s="32">
        <f t="shared" si="134"/>
        <v>49.940000000000005</v>
      </c>
      <c r="I328" s="32">
        <f t="shared" si="134"/>
        <v>163.67000000000002</v>
      </c>
      <c r="J328" s="32">
        <f t="shared" si="134"/>
        <v>1307.3699999999999</v>
      </c>
      <c r="K328" s="32"/>
      <c r="L328" s="32">
        <f t="shared" ref="L328" si="135">L317+L327</f>
        <v>99</v>
      </c>
    </row>
    <row r="329" spans="1:12" ht="14.4">
      <c r="A329" s="20">
        <v>4</v>
      </c>
      <c r="B329" s="21">
        <v>3</v>
      </c>
      <c r="C329" s="22" t="s">
        <v>20</v>
      </c>
      <c r="D329" s="5" t="s">
        <v>21</v>
      </c>
      <c r="E329" s="72" t="s">
        <v>52</v>
      </c>
      <c r="F329" s="70">
        <v>200</v>
      </c>
      <c r="G329" s="71">
        <v>6.96</v>
      </c>
      <c r="H329" s="71">
        <v>7.42</v>
      </c>
      <c r="I329" s="71">
        <v>34.68</v>
      </c>
      <c r="J329" s="71">
        <v>232.05</v>
      </c>
      <c r="K329" s="71" t="s">
        <v>54</v>
      </c>
      <c r="L329" s="40"/>
    </row>
    <row r="330" spans="1:12" ht="14.4">
      <c r="A330" s="23"/>
      <c r="B330" s="15"/>
      <c r="C330" s="11"/>
      <c r="D330" s="165"/>
      <c r="E330" s="72" t="s">
        <v>168</v>
      </c>
      <c r="F330" s="70">
        <v>100</v>
      </c>
      <c r="G330" s="71">
        <v>7.63</v>
      </c>
      <c r="H330" s="71">
        <v>8.16</v>
      </c>
      <c r="I330" s="71">
        <v>31.26</v>
      </c>
      <c r="J330" s="71">
        <v>232.42</v>
      </c>
      <c r="K330" s="70">
        <v>486</v>
      </c>
      <c r="L330" s="42"/>
    </row>
    <row r="331" spans="1:12" ht="14.4">
      <c r="A331" s="23"/>
      <c r="B331" s="15"/>
      <c r="C331" s="11"/>
      <c r="D331" s="7" t="s">
        <v>22</v>
      </c>
      <c r="E331" s="72" t="s">
        <v>47</v>
      </c>
      <c r="F331" s="70">
        <v>200</v>
      </c>
      <c r="G331" s="91"/>
      <c r="H331" s="91"/>
      <c r="I331" s="71">
        <v>11.09</v>
      </c>
      <c r="J331" s="71">
        <v>44.34</v>
      </c>
      <c r="K331" s="70" t="s">
        <v>48</v>
      </c>
      <c r="L331" s="42"/>
    </row>
    <row r="332" spans="1:12" ht="14.4">
      <c r="A332" s="23"/>
      <c r="B332" s="15"/>
      <c r="C332" s="11"/>
      <c r="D332" s="7" t="s">
        <v>23</v>
      </c>
      <c r="E332" s="72" t="s">
        <v>40</v>
      </c>
      <c r="F332" s="70">
        <v>30</v>
      </c>
      <c r="G332" s="71">
        <v>2.37</v>
      </c>
      <c r="H332" s="76">
        <v>0.3</v>
      </c>
      <c r="I332" s="71">
        <v>14.49</v>
      </c>
      <c r="J332" s="76">
        <v>70.5</v>
      </c>
      <c r="K332" s="71"/>
      <c r="L332" s="42"/>
    </row>
    <row r="333" spans="1:12" ht="14.4">
      <c r="A333" s="23"/>
      <c r="B333" s="15"/>
      <c r="C333" s="11"/>
      <c r="D333" s="7" t="s">
        <v>24</v>
      </c>
      <c r="E333" s="72" t="s">
        <v>133</v>
      </c>
      <c r="F333" s="70">
        <v>100</v>
      </c>
      <c r="G333" s="76">
        <v>0.4</v>
      </c>
      <c r="H333" s="76">
        <v>0.3</v>
      </c>
      <c r="I333" s="76">
        <v>10.9</v>
      </c>
      <c r="J333" s="70">
        <v>42</v>
      </c>
      <c r="K333" s="70" t="s">
        <v>45</v>
      </c>
      <c r="L333" s="42"/>
    </row>
    <row r="334" spans="1:12" ht="14.4">
      <c r="A334" s="23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4.4">
      <c r="A335" s="23"/>
      <c r="B335" s="15"/>
      <c r="C335" s="11"/>
      <c r="D335" s="6"/>
      <c r="E335" s="41"/>
      <c r="F335" s="42"/>
      <c r="G335" s="42"/>
      <c r="H335" s="42"/>
      <c r="I335" s="42"/>
      <c r="J335" s="42"/>
      <c r="K335" s="43"/>
      <c r="L335" s="42"/>
    </row>
    <row r="336" spans="1:12" ht="14.4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17.36</v>
      </c>
      <c r="H336" s="19">
        <f t="shared" si="136"/>
        <v>16.18</v>
      </c>
      <c r="I336" s="19">
        <f t="shared" si="136"/>
        <v>102.42</v>
      </c>
      <c r="J336" s="19">
        <f t="shared" si="136"/>
        <v>621.31000000000006</v>
      </c>
      <c r="K336" s="25"/>
      <c r="L336" s="19">
        <f t="shared" ref="L336" si="137">SUM(L329:L335)</f>
        <v>0</v>
      </c>
    </row>
    <row r="337" spans="1:12" ht="14.4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80" t="s">
        <v>114</v>
      </c>
      <c r="F337" s="81">
        <v>60</v>
      </c>
      <c r="G337" s="82">
        <v>1.07</v>
      </c>
      <c r="H337" s="82">
        <v>3.29</v>
      </c>
      <c r="I337" s="82">
        <v>4.21</v>
      </c>
      <c r="J337" s="82">
        <v>50.52</v>
      </c>
      <c r="K337" s="81" t="s">
        <v>115</v>
      </c>
      <c r="L337" s="42">
        <v>99</v>
      </c>
    </row>
    <row r="338" spans="1:12" ht="14.4">
      <c r="A338" s="23"/>
      <c r="B338" s="15"/>
      <c r="C338" s="11"/>
      <c r="D338" s="7" t="s">
        <v>27</v>
      </c>
      <c r="E338" s="80" t="s">
        <v>91</v>
      </c>
      <c r="F338" s="81">
        <v>205</v>
      </c>
      <c r="G338" s="82">
        <v>1.79</v>
      </c>
      <c r="H338" s="82">
        <v>6.03</v>
      </c>
      <c r="I338" s="82">
        <v>14.48</v>
      </c>
      <c r="J338" s="82">
        <v>119.65</v>
      </c>
      <c r="K338" s="81" t="s">
        <v>92</v>
      </c>
      <c r="L338" s="42"/>
    </row>
    <row r="339" spans="1:12" ht="14.4">
      <c r="A339" s="23"/>
      <c r="B339" s="15"/>
      <c r="C339" s="11"/>
      <c r="D339" s="7" t="s">
        <v>28</v>
      </c>
      <c r="E339" s="80" t="s">
        <v>126</v>
      </c>
      <c r="F339" s="81">
        <v>205</v>
      </c>
      <c r="G339" s="83">
        <v>21.54</v>
      </c>
      <c r="H339" s="82">
        <v>12.65</v>
      </c>
      <c r="I339" s="82">
        <v>42.02</v>
      </c>
      <c r="J339" s="83">
        <v>363.55</v>
      </c>
      <c r="K339" s="81" t="s">
        <v>127</v>
      </c>
      <c r="L339" s="42"/>
    </row>
    <row r="340" spans="1:12" ht="14.4">
      <c r="A340" s="23"/>
      <c r="B340" s="15"/>
      <c r="C340" s="11"/>
      <c r="D340" s="7" t="s">
        <v>30</v>
      </c>
      <c r="E340" s="80" t="s">
        <v>96</v>
      </c>
      <c r="F340" s="81">
        <v>200</v>
      </c>
      <c r="G340" s="82">
        <v>0.59</v>
      </c>
      <c r="H340" s="82">
        <v>0.05</v>
      </c>
      <c r="I340" s="82">
        <v>18.579999999999998</v>
      </c>
      <c r="J340" s="82">
        <v>77.94</v>
      </c>
      <c r="K340" s="81" t="s">
        <v>97</v>
      </c>
      <c r="L340" s="42"/>
    </row>
    <row r="341" spans="1:12" ht="14.4">
      <c r="A341" s="23"/>
      <c r="B341" s="15"/>
      <c r="C341" s="11"/>
      <c r="D341" s="7" t="s">
        <v>31</v>
      </c>
      <c r="E341" s="80" t="s">
        <v>40</v>
      </c>
      <c r="F341" s="81">
        <v>40</v>
      </c>
      <c r="G341" s="82">
        <v>3.16</v>
      </c>
      <c r="H341" s="83">
        <v>0.4</v>
      </c>
      <c r="I341" s="82">
        <v>19.32</v>
      </c>
      <c r="J341" s="81">
        <v>94</v>
      </c>
      <c r="K341" s="82"/>
      <c r="L341" s="42"/>
    </row>
    <row r="342" spans="1:12" ht="14.4">
      <c r="A342" s="23"/>
      <c r="B342" s="15"/>
      <c r="C342" s="11"/>
      <c r="D342" s="7" t="s">
        <v>32</v>
      </c>
      <c r="E342" s="80" t="s">
        <v>88</v>
      </c>
      <c r="F342" s="81">
        <v>50</v>
      </c>
      <c r="G342" s="83">
        <v>3.3</v>
      </c>
      <c r="H342" s="83">
        <v>0.6</v>
      </c>
      <c r="I342" s="82">
        <v>19.829999999999998</v>
      </c>
      <c r="J342" s="81">
        <v>99</v>
      </c>
      <c r="K342" s="82"/>
      <c r="L342" s="42"/>
    </row>
    <row r="343" spans="1:12" ht="14.4">
      <c r="A343" s="23"/>
      <c r="B343" s="15"/>
      <c r="C343" s="11"/>
      <c r="D343" s="7"/>
      <c r="E343" s="41"/>
      <c r="F343" s="42"/>
      <c r="G343" s="42"/>
      <c r="H343" s="42"/>
      <c r="I343" s="42"/>
      <c r="J343" s="42"/>
      <c r="K343" s="43"/>
      <c r="L343" s="42"/>
    </row>
    <row r="344" spans="1:12" ht="14.4">
      <c r="A344" s="23"/>
      <c r="B344" s="15"/>
      <c r="C344" s="11"/>
      <c r="D344" s="6"/>
      <c r="E344" s="41"/>
      <c r="F344" s="42"/>
      <c r="G344" s="42"/>
      <c r="H344" s="42"/>
      <c r="I344" s="42"/>
      <c r="J344" s="42"/>
      <c r="K344" s="43"/>
      <c r="L344" s="42"/>
    </row>
    <row r="345" spans="1:12" ht="14.4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4.4">
      <c r="A346" s="24"/>
      <c r="B346" s="17"/>
      <c r="C346" s="8"/>
      <c r="D346" s="18" t="s">
        <v>33</v>
      </c>
      <c r="E346" s="9"/>
      <c r="F346" s="19">
        <f>SUM(F337:F345)</f>
        <v>760</v>
      </c>
      <c r="G346" s="19">
        <f t="shared" ref="G346:J346" si="138">SUM(G337:G345)</f>
        <v>31.45</v>
      </c>
      <c r="H346" s="19">
        <f t="shared" si="138"/>
        <v>23.02</v>
      </c>
      <c r="I346" s="19">
        <f t="shared" si="138"/>
        <v>118.44000000000001</v>
      </c>
      <c r="J346" s="19">
        <f t="shared" si="138"/>
        <v>804.66000000000008</v>
      </c>
      <c r="K346" s="25"/>
      <c r="L346" s="19">
        <f t="shared" ref="L346" si="139">SUM(L337:L345)</f>
        <v>99</v>
      </c>
    </row>
    <row r="347" spans="1:12" ht="15" thickBot="1">
      <c r="A347" s="29">
        <f>A329</f>
        <v>4</v>
      </c>
      <c r="B347" s="30">
        <f>B329</f>
        <v>3</v>
      </c>
      <c r="C347" s="166" t="s">
        <v>4</v>
      </c>
      <c r="D347" s="167"/>
      <c r="E347" s="31"/>
      <c r="F347" s="32">
        <f>F336+F346</f>
        <v>1390</v>
      </c>
      <c r="G347" s="32">
        <f t="shared" ref="G347:J347" si="140">G336+G346</f>
        <v>48.81</v>
      </c>
      <c r="H347" s="32">
        <f t="shared" si="140"/>
        <v>39.200000000000003</v>
      </c>
      <c r="I347" s="32">
        <f t="shared" si="140"/>
        <v>220.86</v>
      </c>
      <c r="J347" s="32">
        <f t="shared" si="140"/>
        <v>1425.9700000000003</v>
      </c>
      <c r="K347" s="32"/>
      <c r="L347" s="32">
        <f t="shared" ref="L347" si="141">L336+L346</f>
        <v>99</v>
      </c>
    </row>
    <row r="348" spans="1:12" ht="15" thickBot="1">
      <c r="A348" s="20">
        <v>4</v>
      </c>
      <c r="B348" s="21">
        <v>4</v>
      </c>
      <c r="C348" s="22" t="s">
        <v>20</v>
      </c>
      <c r="D348" s="5" t="s">
        <v>21</v>
      </c>
      <c r="E348" s="72" t="s">
        <v>116</v>
      </c>
      <c r="F348" s="70">
        <v>90</v>
      </c>
      <c r="G348" s="71">
        <v>21.57</v>
      </c>
      <c r="H348" s="76">
        <v>9.0500000000000007</v>
      </c>
      <c r="I348" s="71">
        <v>3.46</v>
      </c>
      <c r="J348" s="76">
        <v>163.63999999999999</v>
      </c>
      <c r="K348" s="143"/>
      <c r="L348" s="40"/>
    </row>
    <row r="349" spans="1:12" ht="14.4">
      <c r="A349" s="23"/>
      <c r="B349" s="15"/>
      <c r="C349" s="11"/>
      <c r="D349" s="5" t="s">
        <v>21</v>
      </c>
      <c r="E349" s="155" t="s">
        <v>73</v>
      </c>
      <c r="F349" s="156">
        <v>155</v>
      </c>
      <c r="G349" s="157">
        <v>3.24</v>
      </c>
      <c r="H349" s="157">
        <v>6.82</v>
      </c>
      <c r="I349" s="157">
        <v>22.25</v>
      </c>
      <c r="J349" s="157">
        <v>163.78</v>
      </c>
      <c r="K349" s="143" t="s">
        <v>75</v>
      </c>
      <c r="L349" s="42"/>
    </row>
    <row r="350" spans="1:12" ht="14.4">
      <c r="A350" s="23"/>
      <c r="B350" s="15"/>
      <c r="C350" s="11"/>
      <c r="D350" s="7" t="s">
        <v>22</v>
      </c>
      <c r="E350" s="72" t="s">
        <v>39</v>
      </c>
      <c r="F350" s="70">
        <v>200</v>
      </c>
      <c r="G350" s="71">
        <v>4.91</v>
      </c>
      <c r="H350" s="71">
        <v>3.17</v>
      </c>
      <c r="I350" s="71">
        <v>16.34</v>
      </c>
      <c r="J350" s="71">
        <v>111.18</v>
      </c>
      <c r="K350" s="70" t="s">
        <v>53</v>
      </c>
      <c r="L350" s="42"/>
    </row>
    <row r="351" spans="1:12" ht="14.4">
      <c r="A351" s="23"/>
      <c r="B351" s="15"/>
      <c r="C351" s="11"/>
      <c r="D351" s="7" t="s">
        <v>23</v>
      </c>
      <c r="E351" s="72" t="s">
        <v>40</v>
      </c>
      <c r="F351" s="70">
        <v>30</v>
      </c>
      <c r="G351" s="71">
        <v>2.37</v>
      </c>
      <c r="H351" s="76">
        <v>0.3</v>
      </c>
      <c r="I351" s="71">
        <v>14.49</v>
      </c>
      <c r="J351" s="76">
        <v>70.5</v>
      </c>
      <c r="K351" s="71"/>
      <c r="L351" s="42"/>
    </row>
    <row r="352" spans="1:12" ht="14.4">
      <c r="A352" s="23"/>
      <c r="B352" s="15"/>
      <c r="C352" s="11"/>
      <c r="D352" s="7" t="s">
        <v>24</v>
      </c>
      <c r="E352" s="72" t="s">
        <v>41</v>
      </c>
      <c r="F352" s="73">
        <v>150</v>
      </c>
      <c r="G352" s="75">
        <v>2.25</v>
      </c>
      <c r="H352" s="75">
        <v>0.3</v>
      </c>
      <c r="I352" s="75">
        <v>32.700000000000003</v>
      </c>
      <c r="J352" s="71">
        <f>I352*4+H352*9+G352*4</f>
        <v>142.5</v>
      </c>
      <c r="K352" s="73" t="s">
        <v>45</v>
      </c>
      <c r="L352" s="42"/>
    </row>
    <row r="353" spans="1:12" ht="14.4">
      <c r="A353" s="23"/>
      <c r="B353" s="15"/>
      <c r="C353" s="11"/>
      <c r="D353" s="6"/>
      <c r="E353" s="60"/>
      <c r="F353" s="50"/>
      <c r="G353" s="50"/>
      <c r="H353" s="50"/>
      <c r="I353" s="51"/>
      <c r="J353" s="42"/>
      <c r="K353" s="43"/>
      <c r="L353" s="42"/>
    </row>
    <row r="354" spans="1:12" ht="14.4">
      <c r="A354" s="23"/>
      <c r="B354" s="15"/>
      <c r="C354" s="11"/>
      <c r="D354" s="6"/>
      <c r="E354" s="41"/>
      <c r="F354" s="42"/>
      <c r="G354" s="42"/>
      <c r="H354" s="42"/>
      <c r="I354" s="42"/>
      <c r="J354" s="42"/>
      <c r="K354" s="43"/>
      <c r="L354" s="42"/>
    </row>
    <row r="355" spans="1:12" ht="14.4">
      <c r="A355" s="24"/>
      <c r="B355" s="17"/>
      <c r="C355" s="8"/>
      <c r="D355" s="18" t="s">
        <v>33</v>
      </c>
      <c r="E355" s="9"/>
      <c r="F355" s="19">
        <f>SUM(F348:F354)</f>
        <v>625</v>
      </c>
      <c r="G355" s="19">
        <f t="shared" ref="G355:J355" si="142">SUM(G348:G354)</f>
        <v>34.340000000000003</v>
      </c>
      <c r="H355" s="19">
        <f t="shared" si="142"/>
        <v>19.64</v>
      </c>
      <c r="I355" s="19">
        <f t="shared" si="142"/>
        <v>89.240000000000009</v>
      </c>
      <c r="J355" s="19">
        <f t="shared" si="142"/>
        <v>651.59999999999991</v>
      </c>
      <c r="K355" s="25"/>
      <c r="L355" s="19">
        <f t="shared" ref="L355" si="143">SUM(L348:L354)</f>
        <v>0</v>
      </c>
    </row>
    <row r="356" spans="1:12" ht="14.4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141" t="s">
        <v>169</v>
      </c>
      <c r="F356" s="81">
        <v>60</v>
      </c>
      <c r="G356" s="82">
        <v>0.53</v>
      </c>
      <c r="H356" s="82">
        <v>5.0599999999999996</v>
      </c>
      <c r="I356" s="82">
        <v>1.98</v>
      </c>
      <c r="J356" s="82">
        <v>55.61</v>
      </c>
      <c r="K356" s="81" t="s">
        <v>170</v>
      </c>
      <c r="L356" s="42">
        <v>99</v>
      </c>
    </row>
    <row r="357" spans="1:12" ht="14.4">
      <c r="A357" s="23"/>
      <c r="B357" s="15"/>
      <c r="C357" s="11"/>
      <c r="D357" s="7" t="s">
        <v>27</v>
      </c>
      <c r="E357" s="80" t="s">
        <v>106</v>
      </c>
      <c r="F357" s="81">
        <v>200</v>
      </c>
      <c r="G357" s="83">
        <v>4.0999999999999996</v>
      </c>
      <c r="H357" s="82">
        <v>4.3</v>
      </c>
      <c r="I357" s="82">
        <v>15.2</v>
      </c>
      <c r="J357" s="83">
        <v>115.9</v>
      </c>
      <c r="K357" s="81" t="s">
        <v>107</v>
      </c>
      <c r="L357" s="42"/>
    </row>
    <row r="358" spans="1:12" ht="14.4">
      <c r="A358" s="23"/>
      <c r="B358" s="15"/>
      <c r="C358" s="11"/>
      <c r="D358" s="7" t="s">
        <v>28</v>
      </c>
      <c r="E358" s="128" t="s">
        <v>116</v>
      </c>
      <c r="F358" s="109">
        <v>90</v>
      </c>
      <c r="G358" s="92">
        <v>21.57</v>
      </c>
      <c r="H358" s="158">
        <v>9.0500000000000007</v>
      </c>
      <c r="I358" s="92">
        <v>3.46</v>
      </c>
      <c r="J358" s="158">
        <v>163.63999999999999</v>
      </c>
      <c r="K358" s="81"/>
      <c r="L358" s="42"/>
    </row>
    <row r="359" spans="1:12" ht="14.4">
      <c r="A359" s="23"/>
      <c r="B359" s="15"/>
      <c r="C359" s="11"/>
      <c r="D359" s="7" t="s">
        <v>29</v>
      </c>
      <c r="E359" s="80" t="s">
        <v>73</v>
      </c>
      <c r="F359" s="93">
        <v>155</v>
      </c>
      <c r="G359" s="94">
        <v>3.24</v>
      </c>
      <c r="H359" s="94">
        <v>6.82</v>
      </c>
      <c r="I359" s="94">
        <v>22.25</v>
      </c>
      <c r="J359" s="94">
        <v>163.78</v>
      </c>
      <c r="K359" s="81" t="s">
        <v>75</v>
      </c>
      <c r="L359" s="42"/>
    </row>
    <row r="360" spans="1:12" ht="14.4">
      <c r="A360" s="23"/>
      <c r="B360" s="15"/>
      <c r="C360" s="11"/>
      <c r="D360" s="7" t="s">
        <v>30</v>
      </c>
      <c r="E360" s="80" t="s">
        <v>86</v>
      </c>
      <c r="F360" s="81">
        <v>200</v>
      </c>
      <c r="G360" s="82">
        <v>0.16</v>
      </c>
      <c r="H360" s="82">
        <v>0.16</v>
      </c>
      <c r="I360" s="83">
        <v>14.9</v>
      </c>
      <c r="J360" s="82">
        <v>62.69</v>
      </c>
      <c r="K360" s="82" t="s">
        <v>87</v>
      </c>
      <c r="L360" s="42"/>
    </row>
    <row r="361" spans="1:12" ht="14.4">
      <c r="A361" s="23"/>
      <c r="B361" s="15"/>
      <c r="C361" s="11"/>
      <c r="D361" s="7" t="s">
        <v>31</v>
      </c>
      <c r="E361" s="80" t="s">
        <v>40</v>
      </c>
      <c r="F361" s="81">
        <v>40</v>
      </c>
      <c r="G361" s="82">
        <v>3.16</v>
      </c>
      <c r="H361" s="83">
        <v>0.4</v>
      </c>
      <c r="I361" s="82">
        <v>19.32</v>
      </c>
      <c r="J361" s="81">
        <v>94</v>
      </c>
      <c r="K361" s="82"/>
      <c r="L361" s="42"/>
    </row>
    <row r="362" spans="1:12" ht="14.4">
      <c r="A362" s="23"/>
      <c r="B362" s="15"/>
      <c r="C362" s="11"/>
      <c r="D362" s="7" t="s">
        <v>32</v>
      </c>
      <c r="E362" s="80" t="s">
        <v>88</v>
      </c>
      <c r="F362" s="81">
        <v>50</v>
      </c>
      <c r="G362" s="83">
        <v>3.3</v>
      </c>
      <c r="H362" s="83">
        <v>0.6</v>
      </c>
      <c r="I362" s="82">
        <v>19.829999999999998</v>
      </c>
      <c r="J362" s="81">
        <v>99</v>
      </c>
      <c r="K362" s="82"/>
      <c r="L362" s="42"/>
    </row>
    <row r="363" spans="1:12" ht="14.4">
      <c r="A363" s="23"/>
      <c r="B363" s="15"/>
      <c r="C363" s="11"/>
      <c r="D363" s="6"/>
      <c r="E363" s="41"/>
      <c r="F363" s="42"/>
      <c r="G363" s="42"/>
      <c r="H363" s="42"/>
      <c r="I363" s="42"/>
      <c r="J363" s="42"/>
      <c r="K363" s="43"/>
      <c r="L363" s="42"/>
    </row>
    <row r="364" spans="1:12" ht="14.4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4.4">
      <c r="A365" s="24"/>
      <c r="B365" s="17"/>
      <c r="C365" s="8"/>
      <c r="D365" s="18" t="s">
        <v>33</v>
      </c>
      <c r="E365" s="9"/>
      <c r="F365" s="19">
        <f>SUM(F356:F364)</f>
        <v>795</v>
      </c>
      <c r="G365" s="19">
        <f t="shared" ref="G365:J365" si="144">SUM(G356:G364)</f>
        <v>36.059999999999995</v>
      </c>
      <c r="H365" s="19">
        <f t="shared" si="144"/>
        <v>26.39</v>
      </c>
      <c r="I365" s="19">
        <f t="shared" si="144"/>
        <v>96.94</v>
      </c>
      <c r="J365" s="19">
        <f t="shared" si="144"/>
        <v>754.61999999999989</v>
      </c>
      <c r="K365" s="25"/>
      <c r="L365" s="19">
        <f t="shared" ref="L365" si="145">SUM(L356:L364)</f>
        <v>99</v>
      </c>
    </row>
    <row r="366" spans="1:12" ht="15" thickBot="1">
      <c r="A366" s="29">
        <f>A348</f>
        <v>4</v>
      </c>
      <c r="B366" s="30">
        <f>B348</f>
        <v>4</v>
      </c>
      <c r="C366" s="166" t="s">
        <v>4</v>
      </c>
      <c r="D366" s="167"/>
      <c r="E366" s="31"/>
      <c r="F366" s="32">
        <f>F355+F365</f>
        <v>1420</v>
      </c>
      <c r="G366" s="32">
        <f t="shared" ref="G366:J366" si="146">G355+G365</f>
        <v>70.400000000000006</v>
      </c>
      <c r="H366" s="32">
        <f t="shared" si="146"/>
        <v>46.03</v>
      </c>
      <c r="I366" s="32">
        <f t="shared" si="146"/>
        <v>186.18</v>
      </c>
      <c r="J366" s="32">
        <f t="shared" si="146"/>
        <v>1406.2199999999998</v>
      </c>
      <c r="K366" s="32"/>
      <c r="L366" s="32">
        <f t="shared" ref="L366" si="147">L355+L365</f>
        <v>99</v>
      </c>
    </row>
    <row r="367" spans="1:12" ht="15" thickBot="1">
      <c r="A367" s="20">
        <v>4</v>
      </c>
      <c r="B367" s="21">
        <v>5</v>
      </c>
      <c r="C367" s="22" t="s">
        <v>20</v>
      </c>
      <c r="D367" s="5"/>
      <c r="E367" s="72" t="s">
        <v>46</v>
      </c>
      <c r="F367" s="70">
        <v>10</v>
      </c>
      <c r="G367" s="71">
        <v>0.08</v>
      </c>
      <c r="H367" s="71">
        <v>7.25</v>
      </c>
      <c r="I367" s="71">
        <v>0.13</v>
      </c>
      <c r="J367" s="71">
        <v>66.09</v>
      </c>
      <c r="K367" s="70" t="s">
        <v>50</v>
      </c>
      <c r="L367" s="40"/>
    </row>
    <row r="368" spans="1:12" ht="14.4">
      <c r="A368" s="23"/>
      <c r="B368" s="15"/>
      <c r="C368" s="11"/>
      <c r="D368" s="5" t="s">
        <v>21</v>
      </c>
      <c r="E368" s="155" t="s">
        <v>145</v>
      </c>
      <c r="F368" s="154">
        <v>90</v>
      </c>
      <c r="G368" s="159">
        <v>13.8</v>
      </c>
      <c r="H368" s="159">
        <v>6.8</v>
      </c>
      <c r="I368" s="159">
        <v>3.64</v>
      </c>
      <c r="J368" s="159">
        <v>121.96</v>
      </c>
      <c r="K368" s="136" t="s">
        <v>74</v>
      </c>
      <c r="L368" s="42"/>
    </row>
    <row r="369" spans="1:12" ht="14.4">
      <c r="A369" s="23"/>
      <c r="B369" s="15"/>
      <c r="C369" s="11"/>
      <c r="D369" s="7" t="s">
        <v>22</v>
      </c>
      <c r="E369" s="72" t="s">
        <v>64</v>
      </c>
      <c r="F369" s="73">
        <v>150</v>
      </c>
      <c r="G369" s="74">
        <v>3.47</v>
      </c>
      <c r="H369" s="74">
        <v>3.45</v>
      </c>
      <c r="I369" s="74">
        <v>31.61</v>
      </c>
      <c r="J369" s="74">
        <v>171.57</v>
      </c>
      <c r="K369" s="73" t="s">
        <v>65</v>
      </c>
      <c r="L369" s="42"/>
    </row>
    <row r="370" spans="1:12" ht="14.4">
      <c r="A370" s="23"/>
      <c r="B370" s="15"/>
      <c r="C370" s="11"/>
      <c r="D370" s="7" t="s">
        <v>30</v>
      </c>
      <c r="E370" s="72" t="s">
        <v>55</v>
      </c>
      <c r="F370" s="129">
        <v>200</v>
      </c>
      <c r="G370" s="130">
        <v>0.06</v>
      </c>
      <c r="H370" s="130">
        <v>0.01</v>
      </c>
      <c r="I370" s="130">
        <v>11.19</v>
      </c>
      <c r="J370" s="130">
        <v>46.28</v>
      </c>
      <c r="K370" s="70" t="s">
        <v>44</v>
      </c>
      <c r="L370" s="42"/>
    </row>
    <row r="371" spans="1:12" ht="14.4">
      <c r="A371" s="23"/>
      <c r="B371" s="15"/>
      <c r="C371" s="11"/>
      <c r="D371" s="7" t="s">
        <v>31</v>
      </c>
      <c r="E371" s="72" t="s">
        <v>40</v>
      </c>
      <c r="F371" s="70">
        <v>30</v>
      </c>
      <c r="G371" s="71">
        <v>2.37</v>
      </c>
      <c r="H371" s="76">
        <v>0.3</v>
      </c>
      <c r="I371" s="71">
        <v>14.49</v>
      </c>
      <c r="J371" s="76">
        <v>70.5</v>
      </c>
      <c r="K371" s="71"/>
      <c r="L371" s="42"/>
    </row>
    <row r="372" spans="1:12" ht="14.4">
      <c r="A372" s="23"/>
      <c r="B372" s="15"/>
      <c r="C372" s="11"/>
      <c r="D372" s="7" t="s">
        <v>24</v>
      </c>
      <c r="E372" s="72" t="s">
        <v>136</v>
      </c>
      <c r="F372" s="70">
        <v>100</v>
      </c>
      <c r="G372" s="76">
        <v>0.4</v>
      </c>
      <c r="H372" s="76">
        <v>0.4</v>
      </c>
      <c r="I372" s="76">
        <v>9.8000000000000007</v>
      </c>
      <c r="J372" s="70">
        <v>47</v>
      </c>
      <c r="K372" s="70" t="s">
        <v>45</v>
      </c>
      <c r="L372" s="42"/>
    </row>
    <row r="373" spans="1:12" ht="14.4">
      <c r="A373" s="23"/>
      <c r="B373" s="15"/>
      <c r="C373" s="11"/>
      <c r="D373" s="6"/>
      <c r="E373" s="41"/>
      <c r="F373" s="42"/>
      <c r="G373" s="42"/>
      <c r="H373" s="42"/>
      <c r="I373" s="42"/>
      <c r="J373" s="42"/>
      <c r="K373" s="43"/>
      <c r="L373" s="42"/>
    </row>
    <row r="374" spans="1:12" ht="14.4">
      <c r="A374" s="24"/>
      <c r="B374" s="17"/>
      <c r="C374" s="8"/>
      <c r="D374" s="18" t="s">
        <v>33</v>
      </c>
      <c r="E374" s="9"/>
      <c r="F374" s="19">
        <f>SUM(F367:F373)</f>
        <v>580</v>
      </c>
      <c r="G374" s="19">
        <f t="shared" ref="G374:J374" si="148">SUM(G367:G373)</f>
        <v>20.18</v>
      </c>
      <c r="H374" s="19">
        <f t="shared" si="148"/>
        <v>18.21</v>
      </c>
      <c r="I374" s="19">
        <f t="shared" si="148"/>
        <v>70.86</v>
      </c>
      <c r="J374" s="19">
        <f t="shared" si="148"/>
        <v>523.4</v>
      </c>
      <c r="K374" s="25"/>
      <c r="L374" s="19">
        <f t="shared" ref="L374" si="149">SUM(L367:L373)</f>
        <v>0</v>
      </c>
    </row>
    <row r="375" spans="1:12" ht="14.4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77" t="s">
        <v>134</v>
      </c>
      <c r="F375" s="78">
        <v>60</v>
      </c>
      <c r="G375" s="79">
        <v>0.8</v>
      </c>
      <c r="H375" s="79">
        <v>3.0609999999999999</v>
      </c>
      <c r="I375" s="79">
        <v>4.1900000000000004</v>
      </c>
      <c r="J375" s="79">
        <v>47.54</v>
      </c>
      <c r="K375" s="78" t="s">
        <v>135</v>
      </c>
      <c r="L375" s="42">
        <v>99</v>
      </c>
    </row>
    <row r="376" spans="1:12" ht="14.4">
      <c r="A376" s="23"/>
      <c r="B376" s="15"/>
      <c r="C376" s="11"/>
      <c r="D376" s="7" t="s">
        <v>27</v>
      </c>
      <c r="E376" s="80" t="s">
        <v>118</v>
      </c>
      <c r="F376" s="81">
        <v>200</v>
      </c>
      <c r="G376" s="82">
        <v>2.12</v>
      </c>
      <c r="H376" s="83">
        <v>5.3</v>
      </c>
      <c r="I376" s="82">
        <v>14.64</v>
      </c>
      <c r="J376" s="82">
        <v>115.11</v>
      </c>
      <c r="K376" s="81" t="s">
        <v>119</v>
      </c>
      <c r="L376" s="42"/>
    </row>
    <row r="377" spans="1:12" ht="14.4">
      <c r="A377" s="23"/>
      <c r="B377" s="15"/>
      <c r="C377" s="11"/>
      <c r="D377" s="7" t="s">
        <v>28</v>
      </c>
      <c r="E377" s="80" t="s">
        <v>145</v>
      </c>
      <c r="F377" s="119">
        <v>90</v>
      </c>
      <c r="G377" s="120">
        <v>13.8</v>
      </c>
      <c r="H377" s="120">
        <v>6.8</v>
      </c>
      <c r="I377" s="120">
        <v>3.64</v>
      </c>
      <c r="J377" s="120">
        <v>121.96</v>
      </c>
      <c r="K377" s="121" t="s">
        <v>74</v>
      </c>
      <c r="L377" s="42"/>
    </row>
    <row r="378" spans="1:12" ht="14.4">
      <c r="A378" s="23"/>
      <c r="B378" s="15"/>
      <c r="C378" s="11"/>
      <c r="D378" s="7" t="s">
        <v>29</v>
      </c>
      <c r="E378" s="160" t="s">
        <v>64</v>
      </c>
      <c r="F378" s="161">
        <v>150</v>
      </c>
      <c r="G378" s="162">
        <v>3.47</v>
      </c>
      <c r="H378" s="162">
        <v>3.45</v>
      </c>
      <c r="I378" s="162">
        <v>31.61</v>
      </c>
      <c r="J378" s="162">
        <v>171.57</v>
      </c>
      <c r="K378" s="161" t="s">
        <v>65</v>
      </c>
      <c r="L378" s="42"/>
    </row>
    <row r="379" spans="1:12" ht="14.4">
      <c r="A379" s="23"/>
      <c r="B379" s="15"/>
      <c r="C379" s="11"/>
      <c r="D379" s="7" t="s">
        <v>30</v>
      </c>
      <c r="E379" s="128" t="s">
        <v>55</v>
      </c>
      <c r="F379" s="163">
        <v>200</v>
      </c>
      <c r="G379" s="164">
        <v>0.06</v>
      </c>
      <c r="H379" s="164">
        <v>0.01</v>
      </c>
      <c r="I379" s="164">
        <v>11.19</v>
      </c>
      <c r="J379" s="164">
        <v>46.28</v>
      </c>
      <c r="K379" s="109" t="s">
        <v>44</v>
      </c>
      <c r="L379" s="42"/>
    </row>
    <row r="380" spans="1:12" ht="14.4">
      <c r="A380" s="23"/>
      <c r="B380" s="15"/>
      <c r="C380" s="11"/>
      <c r="D380" s="7" t="s">
        <v>31</v>
      </c>
      <c r="E380" s="80" t="s">
        <v>40</v>
      </c>
      <c r="F380" s="81">
        <v>40</v>
      </c>
      <c r="G380" s="82">
        <v>3.16</v>
      </c>
      <c r="H380" s="83">
        <v>0.4</v>
      </c>
      <c r="I380" s="82">
        <v>19.32</v>
      </c>
      <c r="J380" s="81">
        <v>94</v>
      </c>
      <c r="K380" s="82"/>
      <c r="L380" s="42"/>
    </row>
    <row r="381" spans="1:12" ht="14.4">
      <c r="A381" s="23"/>
      <c r="B381" s="15"/>
      <c r="C381" s="11"/>
      <c r="D381" s="7" t="s">
        <v>32</v>
      </c>
      <c r="E381" s="80" t="s">
        <v>88</v>
      </c>
      <c r="F381" s="81">
        <v>50</v>
      </c>
      <c r="G381" s="83">
        <v>3.3</v>
      </c>
      <c r="H381" s="83">
        <v>0.6</v>
      </c>
      <c r="I381" s="82">
        <v>19.829999999999998</v>
      </c>
      <c r="J381" s="81">
        <v>99</v>
      </c>
      <c r="K381" s="82"/>
      <c r="L381" s="42"/>
    </row>
    <row r="382" spans="1:12" ht="14.4">
      <c r="A382" s="23"/>
      <c r="B382" s="15"/>
      <c r="C382" s="11"/>
      <c r="D382" s="6"/>
      <c r="E382" s="41"/>
      <c r="F382" s="42"/>
      <c r="G382" s="42"/>
      <c r="H382" s="42"/>
      <c r="I382" s="42"/>
      <c r="J382" s="42"/>
      <c r="K382" s="43"/>
      <c r="L382" s="42"/>
    </row>
    <row r="383" spans="1:12" ht="14.4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4.4">
      <c r="A384" s="24"/>
      <c r="B384" s="17"/>
      <c r="C384" s="8"/>
      <c r="D384" s="18" t="s">
        <v>33</v>
      </c>
      <c r="E384" s="9"/>
      <c r="F384" s="19">
        <f>SUM(F375:F383)</f>
        <v>790</v>
      </c>
      <c r="G384" s="19">
        <f t="shared" ref="G384:J384" si="150">SUM(G375:G383)</f>
        <v>26.709999999999997</v>
      </c>
      <c r="H384" s="19">
        <f t="shared" si="150"/>
        <v>19.621000000000002</v>
      </c>
      <c r="I384" s="19">
        <f t="shared" si="150"/>
        <v>104.42</v>
      </c>
      <c r="J384" s="19">
        <f t="shared" si="150"/>
        <v>695.46</v>
      </c>
      <c r="K384" s="25"/>
      <c r="L384" s="19">
        <f t="shared" ref="L384" si="151">SUM(L375:L383)</f>
        <v>99</v>
      </c>
    </row>
    <row r="385" spans="1:12" ht="15" thickBot="1">
      <c r="A385" s="29">
        <f>A367</f>
        <v>4</v>
      </c>
      <c r="B385" s="30">
        <f>B367</f>
        <v>5</v>
      </c>
      <c r="C385" s="166" t="s">
        <v>4</v>
      </c>
      <c r="D385" s="167"/>
      <c r="E385" s="31"/>
      <c r="F385" s="32">
        <f>F374+F384</f>
        <v>1370</v>
      </c>
      <c r="G385" s="32">
        <f t="shared" ref="G385:J385" si="152">G374+G384</f>
        <v>46.89</v>
      </c>
      <c r="H385" s="32">
        <f t="shared" si="152"/>
        <v>37.831000000000003</v>
      </c>
      <c r="I385" s="32">
        <f t="shared" si="152"/>
        <v>175.28</v>
      </c>
      <c r="J385" s="32">
        <f t="shared" si="152"/>
        <v>1218.8600000000001</v>
      </c>
      <c r="K385" s="32"/>
      <c r="L385" s="32">
        <f t="shared" ref="L385" si="153">L374+L384</f>
        <v>99</v>
      </c>
    </row>
    <row r="386" spans="1:12" ht="13.8" thickBot="1">
      <c r="A386" s="27"/>
      <c r="B386" s="28"/>
      <c r="C386" s="171" t="s">
        <v>5</v>
      </c>
      <c r="D386" s="171"/>
      <c r="E386" s="171"/>
      <c r="F386" s="64">
        <f>(F385+F366+F347+F328+F309+F290+F271+F252+F233+F214+F195+F176+F157+F138+F119+F100+F81+F62+F43+F24)/20</f>
        <v>1384.8</v>
      </c>
      <c r="G386" s="64">
        <f t="shared" ref="G386:L386" si="154">(G385+G366+G347+G328+G309+G290+G271+G252+G233+G214+G195+G176+G157+G138+G119+G100+G81+G62+G43+G24)/20</f>
        <v>53.532500000000006</v>
      </c>
      <c r="H386" s="64">
        <f t="shared" si="154"/>
        <v>47.154649999999997</v>
      </c>
      <c r="I386" s="64">
        <f t="shared" si="154"/>
        <v>193.81139999999999</v>
      </c>
      <c r="J386" s="64">
        <f t="shared" si="154"/>
        <v>1389.0236500000001</v>
      </c>
      <c r="K386" s="34"/>
      <c r="L386" s="34">
        <f t="shared" si="154"/>
        <v>138.6</v>
      </c>
    </row>
    <row r="840" spans="1:12" ht="13.8" thickBot="1"/>
    <row r="841" spans="1:12" ht="13.8" thickBot="1">
      <c r="A841" s="27"/>
      <c r="B841" s="28"/>
      <c r="C841" s="171" t="s">
        <v>5</v>
      </c>
      <c r="D841" s="171"/>
      <c r="E841" s="171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School30</cp:lastModifiedBy>
  <dcterms:created xsi:type="dcterms:W3CDTF">2022-05-16T14:23:56Z</dcterms:created>
  <dcterms:modified xsi:type="dcterms:W3CDTF">2025-10-04T06:48:34Z</dcterms:modified>
</cp:coreProperties>
</file>